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/>
  <mc:AlternateContent xmlns:mc="http://schemas.openxmlformats.org/markup-compatibility/2006">
    <mc:Choice Requires="x15">
      <x15ac:absPath xmlns:x15ac="http://schemas.microsoft.com/office/spreadsheetml/2010/11/ac" url="/Users/melodyvanveen/Desktop/Part B Forms AUG 2024/Excel/"/>
    </mc:Choice>
  </mc:AlternateContent>
  <xr:revisionPtr revIDLastSave="0" documentId="13_ncr:1_{7FFB1E0A-568F-8142-B889-BF3FF6512447}" xr6:coauthVersionLast="47" xr6:coauthVersionMax="47" xr10:uidLastSave="{00000000-0000-0000-0000-000000000000}"/>
  <bookViews>
    <workbookView xWindow="6800" yWindow="500" windowWidth="15960" windowHeight="16420" xr2:uid="{00000000-000D-0000-FFFF-FFFF00000000}"/>
  </bookViews>
  <sheets>
    <sheet name="Acrobatic D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0" i="1" l="1"/>
  <c r="P30" i="1"/>
  <c r="Q30" i="1" s="1"/>
  <c r="N30" i="1"/>
  <c r="E30" i="1"/>
  <c r="R29" i="1"/>
  <c r="N29" i="1" s="1"/>
  <c r="P29" i="1"/>
  <c r="Q29" i="1" s="1"/>
  <c r="E29" i="1"/>
  <c r="R28" i="1"/>
  <c r="Q28" i="1"/>
  <c r="P28" i="1"/>
  <c r="N28" i="1"/>
  <c r="E28" i="1"/>
  <c r="R27" i="1"/>
  <c r="Q27" i="1"/>
  <c r="P27" i="1"/>
  <c r="N27" i="1"/>
  <c r="E27" i="1"/>
  <c r="R25" i="1"/>
  <c r="N25" i="1" s="1"/>
  <c r="Q25" i="1"/>
  <c r="P25" i="1"/>
  <c r="E25" i="1"/>
  <c r="R24" i="1"/>
  <c r="P24" i="1"/>
  <c r="Q24" i="1" s="1"/>
  <c r="N24" i="1"/>
  <c r="E24" i="1"/>
  <c r="R23" i="1"/>
  <c r="N23" i="1" s="1"/>
  <c r="P23" i="1"/>
  <c r="Q23" i="1" s="1"/>
  <c r="E23" i="1"/>
  <c r="R22" i="1"/>
  <c r="N22" i="1" s="1"/>
  <c r="P22" i="1"/>
  <c r="Q22" i="1" s="1"/>
  <c r="E22" i="1"/>
  <c r="R21" i="1"/>
  <c r="P21" i="1"/>
  <c r="Q21" i="1" s="1"/>
  <c r="N21" i="1"/>
  <c r="E21" i="1"/>
  <c r="R19" i="1"/>
  <c r="N19" i="1" s="1"/>
  <c r="P19" i="1"/>
  <c r="Q19" i="1" s="1"/>
  <c r="E19" i="1"/>
  <c r="R18" i="1"/>
  <c r="P18" i="1"/>
  <c r="Q18" i="1" s="1"/>
  <c r="N18" i="1"/>
  <c r="E18" i="1"/>
  <c r="R17" i="1"/>
  <c r="Q17" i="1"/>
  <c r="P17" i="1"/>
  <c r="N17" i="1"/>
  <c r="E17" i="1"/>
  <c r="R16" i="1"/>
  <c r="N16" i="1" s="1"/>
  <c r="Q16" i="1"/>
  <c r="P16" i="1"/>
  <c r="E16" i="1"/>
  <c r="R14" i="1"/>
  <c r="P14" i="1"/>
  <c r="Q14" i="1" s="1"/>
  <c r="N14" i="1"/>
  <c r="E14" i="1"/>
  <c r="R13" i="1"/>
  <c r="N13" i="1" s="1"/>
  <c r="Q13" i="1"/>
  <c r="P13" i="1"/>
  <c r="E13" i="1"/>
  <c r="R12" i="1"/>
  <c r="N12" i="1" s="1"/>
  <c r="P12" i="1"/>
  <c r="Q12" i="1" s="1"/>
  <c r="E12" i="1"/>
  <c r="R11" i="1"/>
  <c r="N11" i="1" s="1"/>
  <c r="P11" i="1"/>
  <c r="Q11" i="1" s="1"/>
  <c r="E11" i="1"/>
  <c r="R10" i="1"/>
  <c r="P10" i="1"/>
  <c r="Q10" i="1" s="1"/>
  <c r="E10" i="1"/>
  <c r="R32" i="1" l="1"/>
  <c r="N32" i="1" s="1"/>
  <c r="D32" i="1"/>
  <c r="Q32" i="1"/>
  <c r="B33" i="1" s="1"/>
  <c r="N10" i="1"/>
</calcChain>
</file>

<file path=xl/sharedStrings.xml><?xml version="1.0" encoding="utf-8"?>
<sst xmlns="http://schemas.openxmlformats.org/spreadsheetml/2006/main" count="160" uniqueCount="86">
  <si>
    <t>Email:</t>
  </si>
  <si>
    <t>Mailing Address for reports/certificates:</t>
  </si>
  <si>
    <t>Phone:</t>
  </si>
  <si>
    <t>Studio Street Address:</t>
  </si>
  <si>
    <t>Exam Location:</t>
  </si>
  <si>
    <t>(Enter in shaded fields:)</t>
  </si>
  <si>
    <t>Hide (Co-ordinator Use)</t>
  </si>
  <si>
    <t># of entries</t>
  </si>
  <si>
    <t>Fee</t>
  </si>
  <si>
    <t>Total</t>
  </si>
  <si>
    <t>Individual</t>
  </si>
  <si>
    <t>Groups of 2</t>
  </si>
  <si>
    <t>Groups of 3</t>
  </si>
  <si>
    <t>Groups of 4</t>
  </si>
  <si>
    <t># Entries</t>
  </si>
  <si>
    <t>Match (0=Y, 1=N)</t>
  </si>
  <si>
    <t>Minutes</t>
  </si>
  <si>
    <t>Junior Grades</t>
  </si>
  <si>
    <t>Preliminary</t>
  </si>
  <si>
    <t>x 20 min</t>
  </si>
  <si>
    <t>x 25 min</t>
  </si>
  <si>
    <t>x 30 min</t>
  </si>
  <si>
    <t>N/A</t>
  </si>
  <si>
    <t>Hr/Min</t>
  </si>
  <si>
    <t>Primary</t>
  </si>
  <si>
    <t>Grade 1</t>
  </si>
  <si>
    <t>x 40 min</t>
  </si>
  <si>
    <t>Grade 2</t>
  </si>
  <si>
    <t>x 35 min</t>
  </si>
  <si>
    <t>x 45 min</t>
  </si>
  <si>
    <t>x 55 min</t>
  </si>
  <si>
    <t>Grade 3</t>
  </si>
  <si>
    <t>Senior Grades</t>
  </si>
  <si>
    <t>Grade 4</t>
  </si>
  <si>
    <t>x 50 min</t>
  </si>
  <si>
    <t>x 65 min</t>
  </si>
  <si>
    <t>x 80 min*</t>
  </si>
  <si>
    <t>Elementary</t>
  </si>
  <si>
    <t>x 70 min</t>
  </si>
  <si>
    <t>x 90 min*</t>
  </si>
  <si>
    <t>Intermediate</t>
  </si>
  <si>
    <t>x 60 min</t>
  </si>
  <si>
    <t>x 80 min</t>
  </si>
  <si>
    <t>x 100 min*</t>
  </si>
  <si>
    <t>Advanced</t>
  </si>
  <si>
    <t>x 75 min</t>
  </si>
  <si>
    <t>x 90 min</t>
  </si>
  <si>
    <t>Junior Medal</t>
  </si>
  <si>
    <t>Prelim Badge</t>
  </si>
  <si>
    <t>x 15 min</t>
  </si>
  <si>
    <t>Pre-Bronze</t>
  </si>
  <si>
    <t>Bronze</t>
  </si>
  <si>
    <t>Silver</t>
  </si>
  <si>
    <t>Gold</t>
  </si>
  <si>
    <t>Senior Medal</t>
  </si>
  <si>
    <t>Gold Star</t>
  </si>
  <si>
    <t>TOTAL FEES</t>
  </si>
  <si>
    <t>Total Time</t>
  </si>
  <si>
    <t>*One group of 3 will be allowed only if there is an odd number of entries.</t>
  </si>
  <si>
    <t>NOTE: Allowed Groupings for Videoed exams differ. Please check Handbook.</t>
  </si>
  <si>
    <r>
      <rPr>
        <b/>
        <sz val="9"/>
        <color indexed="8"/>
        <rFont val="Arial"/>
        <family val="2"/>
      </rPr>
      <t>Payment Method: please check one</t>
    </r>
  </si>
  <si>
    <t>Cheque</t>
  </si>
  <si>
    <t>Etransfer</t>
  </si>
  <si>
    <t>Exam Preference: please check one</t>
  </si>
  <si>
    <t>In Person</t>
  </si>
  <si>
    <t>By Zoom</t>
  </si>
  <si>
    <t>Videoed</t>
  </si>
  <si>
    <t>For Junior Levels, exams to be conducted by:</t>
  </si>
  <si>
    <t>Teacher</t>
  </si>
  <si>
    <t>Examiner</t>
  </si>
  <si>
    <t>Preferred Date(s):</t>
  </si>
  <si>
    <t xml:space="preserve">      Impossible Date(s):</t>
  </si>
  <si>
    <t>Date  (M/D/Y):</t>
  </si>
  <si>
    <t>Teachers Signature:</t>
  </si>
  <si>
    <t>For office use only:</t>
  </si>
  <si>
    <r>
      <rPr>
        <sz val="9"/>
        <color indexed="8"/>
        <rFont val="Calibri"/>
        <family val="2"/>
      </rPr>
      <t>Submit to:  CDTA National Exam Registrar: exams@cdtanational.ca</t>
    </r>
  </si>
  <si>
    <t>Exam Date:</t>
  </si>
  <si>
    <r>
      <rPr>
        <sz val="9"/>
        <color indexed="8"/>
        <rFont val="Calibri"/>
        <family val="2"/>
      </rPr>
      <t>Etransfer payment to: exams@cdtanational.ca</t>
    </r>
  </si>
  <si>
    <t>Location:</t>
  </si>
  <si>
    <t>Mail cheque to: 15-700 Regency Drive, Sherwood Park, AB  T8A 6N3</t>
  </si>
  <si>
    <t>Examiner:</t>
  </si>
  <si>
    <r>
      <rPr>
        <sz val="9"/>
        <color indexed="8"/>
        <rFont val="Calibri"/>
        <family val="2"/>
      </rPr>
      <t>(No Post-Dated Cheques Accepted)</t>
    </r>
  </si>
  <si>
    <t xml:space="preserve">  City, Prov, Postal Code:</t>
  </si>
  <si>
    <t>Studio Name:</t>
  </si>
  <si>
    <t>x 10 min</t>
  </si>
  <si>
    <t>Revised: AUG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</si>
</sst>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&quot; &quot;;\(&quot;$&quot;#,##0\)"/>
    <numFmt numFmtId="165" formatCode="&quot;$&quot;#,##0.00"/>
  </numFmts>
  <fonts count="17" x14ac:knownFonts="1">
    <font>
      <sz val="11"/>
      <color indexed="8"/>
      <name val="Calibri"/>
    </font>
    <font>
      <sz val="9"/>
      <color indexed="8"/>
      <name val="Calibri"/>
      <family val="2"/>
    </font>
    <font>
      <sz val="12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b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14"/>
      <name val="Calibri"/>
      <family val="2"/>
    </font>
    <font>
      <b/>
      <sz val="12"/>
      <color indexed="8"/>
      <name val="Calibri"/>
      <family val="2"/>
    </font>
    <font>
      <b/>
      <sz val="10"/>
      <color indexed="13"/>
      <name val="Calibri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  <font>
      <b/>
      <sz val="9"/>
      <color indexed="16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/>
      <right/>
      <top/>
      <bottom/>
      <diagonal/>
    </border>
    <border>
      <left/>
      <right/>
      <top style="thin">
        <color indexed="9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 style="thin">
        <color indexed="12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thick">
        <color indexed="8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12"/>
      </left>
      <right style="thin">
        <color indexed="12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/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15"/>
      </right>
      <top style="thin">
        <color indexed="8"/>
      </top>
      <bottom/>
      <diagonal/>
    </border>
    <border>
      <left style="thin">
        <color indexed="15"/>
      </left>
      <right/>
      <top/>
      <bottom/>
      <diagonal/>
    </border>
    <border>
      <left/>
      <right style="thin">
        <color indexed="15"/>
      </right>
      <top/>
      <bottom style="thin">
        <color indexed="8"/>
      </bottom>
      <diagonal/>
    </border>
    <border>
      <left/>
      <right style="thin">
        <color indexed="15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3">
    <xf numFmtId="0" fontId="0" fillId="0" borderId="0" xfId="0"/>
    <xf numFmtId="0" fontId="0" fillId="0" borderId="0" xfId="0" applyNumberFormat="1"/>
    <xf numFmtId="0" fontId="0" fillId="2" borderId="1" xfId="0" applyFill="1" applyBorder="1"/>
    <xf numFmtId="49" fontId="1" fillId="2" borderId="1" xfId="0" applyNumberFormat="1" applyFont="1" applyFill="1" applyBorder="1"/>
    <xf numFmtId="0" fontId="0" fillId="2" borderId="2" xfId="0" applyFill="1" applyBorder="1"/>
    <xf numFmtId="49" fontId="1" fillId="2" borderId="1" xfId="0" applyNumberFormat="1" applyFont="1" applyFill="1" applyBorder="1" applyAlignment="1">
      <alignment horizontal="right"/>
    </xf>
    <xf numFmtId="49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3" xfId="0" applyFont="1" applyFill="1" applyBorder="1"/>
    <xf numFmtId="0" fontId="2" fillId="2" borderId="4" xfId="0" applyFont="1" applyFill="1" applyBorder="1"/>
    <xf numFmtId="0" fontId="0" fillId="2" borderId="5" xfId="0" applyFill="1" applyBorder="1"/>
    <xf numFmtId="0" fontId="0" fillId="2" borderId="6" xfId="0" applyFill="1" applyBorder="1"/>
    <xf numFmtId="49" fontId="1" fillId="2" borderId="8" xfId="0" applyNumberFormat="1" applyFont="1" applyFill="1" applyBorder="1" applyAlignment="1">
      <alignment horizontal="right"/>
    </xf>
    <xf numFmtId="0" fontId="4" fillId="2" borderId="9" xfId="0" applyFont="1" applyFill="1" applyBorder="1"/>
    <xf numFmtId="0" fontId="1" fillId="2" borderId="1" xfId="0" applyFont="1" applyFill="1" applyBorder="1"/>
    <xf numFmtId="0" fontId="4" fillId="2" borderId="1" xfId="0" applyFont="1" applyFill="1" applyBorder="1"/>
    <xf numFmtId="0" fontId="0" fillId="2" borderId="3" xfId="0" applyFill="1" applyBorder="1"/>
    <xf numFmtId="0" fontId="1" fillId="2" borderId="3" xfId="0" applyFont="1" applyFill="1" applyBorder="1"/>
    <xf numFmtId="0" fontId="1" fillId="2" borderId="9" xfId="0" applyFont="1" applyFill="1" applyBorder="1"/>
    <xf numFmtId="49" fontId="5" fillId="4" borderId="2" xfId="0" applyNumberFormat="1" applyFont="1" applyFill="1" applyBorder="1" applyAlignment="1">
      <alignment horizontal="left"/>
    </xf>
    <xf numFmtId="0" fontId="4" fillId="4" borderId="2" xfId="0" applyFont="1" applyFill="1" applyBorder="1"/>
    <xf numFmtId="0" fontId="1" fillId="2" borderId="2" xfId="0" applyFont="1" applyFill="1" applyBorder="1"/>
    <xf numFmtId="0" fontId="1" fillId="2" borderId="11" xfId="0" applyFont="1" applyFill="1" applyBorder="1"/>
    <xf numFmtId="49" fontId="6" fillId="2" borderId="12" xfId="0" applyNumberFormat="1" applyFont="1" applyFill="1" applyBorder="1"/>
    <xf numFmtId="49" fontId="6" fillId="2" borderId="12" xfId="0" applyNumberFormat="1" applyFont="1" applyFill="1" applyBorder="1" applyAlignment="1">
      <alignment horizontal="center" wrapText="1"/>
    </xf>
    <xf numFmtId="49" fontId="7" fillId="2" borderId="12" xfId="0" applyNumberFormat="1" applyFont="1" applyFill="1" applyBorder="1" applyAlignment="1">
      <alignment horizontal="center"/>
    </xf>
    <xf numFmtId="49" fontId="6" fillId="2" borderId="12" xfId="0" applyNumberFormat="1" applyFont="1" applyFill="1" applyBorder="1" applyAlignment="1">
      <alignment horizontal="center"/>
    </xf>
    <xf numFmtId="49" fontId="0" fillId="2" borderId="15" xfId="0" applyNumberFormat="1" applyFill="1" applyBorder="1" applyAlignment="1">
      <alignment horizontal="center" wrapText="1"/>
    </xf>
    <xf numFmtId="49" fontId="5" fillId="2" borderId="15" xfId="0" applyNumberFormat="1" applyFont="1" applyFill="1" applyBorder="1" applyAlignment="1">
      <alignment horizontal="center" wrapText="1"/>
    </xf>
    <xf numFmtId="49" fontId="5" fillId="2" borderId="15" xfId="0" applyNumberFormat="1" applyFont="1" applyFill="1" applyBorder="1" applyAlignment="1">
      <alignment horizontal="center"/>
    </xf>
    <xf numFmtId="0" fontId="0" fillId="2" borderId="11" xfId="0" applyFill="1" applyBorder="1" applyAlignment="1">
      <alignment vertical="center"/>
    </xf>
    <xf numFmtId="49" fontId="6" fillId="2" borderId="13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1" xfId="0" applyFill="1" applyBorder="1"/>
    <xf numFmtId="49" fontId="1" fillId="2" borderId="12" xfId="0" applyNumberFormat="1" applyFont="1" applyFill="1" applyBorder="1"/>
    <xf numFmtId="0" fontId="4" fillId="4" borderId="12" xfId="0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165" fontId="1" fillId="2" borderId="12" xfId="0" applyNumberFormat="1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49" fontId="1" fillId="2" borderId="17" xfId="0" applyNumberFormat="1" applyFont="1" applyFill="1" applyBorder="1"/>
    <xf numFmtId="0" fontId="0" fillId="2" borderId="13" xfId="0" applyFill="1" applyBorder="1" applyAlignment="1">
      <alignment horizontal="center"/>
    </xf>
    <xf numFmtId="49" fontId="1" fillId="2" borderId="14" xfId="0" applyNumberFormat="1" applyFont="1" applyFill="1" applyBorder="1" applyAlignment="1">
      <alignment horizontal="center"/>
    </xf>
    <xf numFmtId="20" fontId="0" fillId="2" borderId="13" xfId="0" applyNumberFormat="1" applyFill="1" applyBorder="1"/>
    <xf numFmtId="0" fontId="0" fillId="2" borderId="18" xfId="0" applyNumberFormat="1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49" fontId="1" fillId="2" borderId="21" xfId="0" applyNumberFormat="1" applyFont="1" applyFill="1" applyBorder="1"/>
    <xf numFmtId="0" fontId="9" fillId="2" borderId="13" xfId="0" applyFont="1" applyFill="1" applyBorder="1" applyAlignment="1">
      <alignment horizontal="center"/>
    </xf>
    <xf numFmtId="49" fontId="1" fillId="2" borderId="14" xfId="0" applyNumberFormat="1" applyFont="1" applyFill="1" applyBorder="1"/>
    <xf numFmtId="0" fontId="5" fillId="2" borderId="11" xfId="0" applyFont="1" applyFill="1" applyBorder="1"/>
    <xf numFmtId="49" fontId="5" fillId="2" borderId="22" xfId="0" applyNumberFormat="1" applyFont="1" applyFill="1" applyBorder="1"/>
    <xf numFmtId="0" fontId="4" fillId="2" borderId="23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165" fontId="5" fillId="2" borderId="25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20" fontId="5" fillId="2" borderId="5" xfId="0" applyNumberFormat="1" applyFont="1" applyFill="1" applyBorder="1"/>
    <xf numFmtId="49" fontId="5" fillId="2" borderId="28" xfId="0" applyNumberFormat="1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/>
    <xf numFmtId="49" fontId="10" fillId="2" borderId="31" xfId="0" applyNumberFormat="1" applyFont="1" applyFill="1" applyBorder="1"/>
    <xf numFmtId="0" fontId="4" fillId="2" borderId="32" xfId="0" applyFont="1" applyFill="1" applyBorder="1"/>
    <xf numFmtId="0" fontId="0" fillId="2" borderId="12" xfId="0" applyFill="1" applyBorder="1"/>
    <xf numFmtId="49" fontId="0" fillId="2" borderId="13" xfId="0" applyNumberFormat="1" applyFill="1" applyBorder="1" applyAlignment="1">
      <alignment horizontal="right"/>
    </xf>
    <xf numFmtId="20" fontId="0" fillId="2" borderId="40" xfId="0" applyNumberFormat="1" applyFill="1" applyBorder="1"/>
    <xf numFmtId="0" fontId="0" fillId="2" borderId="18" xfId="0" applyFill="1" applyBorder="1"/>
    <xf numFmtId="0" fontId="0" fillId="2" borderId="43" xfId="0" applyFill="1" applyBorder="1"/>
    <xf numFmtId="49" fontId="12" fillId="2" borderId="1" xfId="0" applyNumberFormat="1" applyFont="1" applyFill="1" applyBorder="1"/>
    <xf numFmtId="165" fontId="0" fillId="2" borderId="1" xfId="0" applyNumberFormat="1" applyFill="1" applyBorder="1" applyAlignment="1">
      <alignment horizontal="center"/>
    </xf>
    <xf numFmtId="0" fontId="0" fillId="2" borderId="42" xfId="0" applyFill="1" applyBorder="1" applyAlignment="1">
      <alignment vertical="center"/>
    </xf>
    <xf numFmtId="49" fontId="1" fillId="2" borderId="44" xfId="0" applyNumberFormat="1" applyFont="1" applyFill="1" applyBorder="1"/>
    <xf numFmtId="0" fontId="0" fillId="2" borderId="48" xfId="0" applyFill="1" applyBorder="1" applyAlignment="1">
      <alignment vertical="center"/>
    </xf>
    <xf numFmtId="49" fontId="1" fillId="2" borderId="46" xfId="0" applyNumberFormat="1" applyFont="1" applyFill="1" applyBorder="1"/>
    <xf numFmtId="0" fontId="0" fillId="2" borderId="48" xfId="0" applyFill="1" applyBorder="1"/>
    <xf numFmtId="0" fontId="1" fillId="2" borderId="47" xfId="0" applyFont="1" applyFill="1" applyBorder="1"/>
    <xf numFmtId="0" fontId="0" fillId="2" borderId="9" xfId="0" applyFill="1" applyBorder="1" applyAlignment="1">
      <alignment vertical="center"/>
    </xf>
    <xf numFmtId="49" fontId="1" fillId="2" borderId="11" xfId="0" applyNumberFormat="1" applyFont="1" applyFill="1" applyBorder="1"/>
    <xf numFmtId="0" fontId="0" fillId="2" borderId="12" xfId="0" applyFill="1" applyBorder="1" applyAlignment="1">
      <alignment vertical="center"/>
    </xf>
    <xf numFmtId="49" fontId="1" fillId="2" borderId="49" xfId="0" applyNumberFormat="1" applyFont="1" applyFill="1" applyBorder="1"/>
    <xf numFmtId="49" fontId="1" fillId="2" borderId="50" xfId="0" applyNumberFormat="1" applyFont="1" applyFill="1" applyBorder="1"/>
    <xf numFmtId="0" fontId="11" fillId="2" borderId="1" xfId="0" applyFont="1" applyFill="1" applyBorder="1"/>
    <xf numFmtId="0" fontId="0" fillId="2" borderId="1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49" fontId="4" fillId="2" borderId="11" xfId="0" applyNumberFormat="1" applyFont="1" applyFill="1" applyBorder="1" applyAlignment="1">
      <alignment vertical="center"/>
    </xf>
    <xf numFmtId="49" fontId="13" fillId="2" borderId="49" xfId="0" applyNumberFormat="1" applyFont="1" applyFill="1" applyBorder="1"/>
    <xf numFmtId="49" fontId="13" fillId="2" borderId="50" xfId="0" applyNumberFormat="1" applyFont="1" applyFill="1" applyBorder="1"/>
    <xf numFmtId="0" fontId="12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4" fillId="2" borderId="12" xfId="0" applyNumberFormat="1" applyFont="1" applyFill="1" applyBorder="1" applyAlignment="1">
      <alignment vertical="center"/>
    </xf>
    <xf numFmtId="165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right"/>
    </xf>
    <xf numFmtId="0" fontId="0" fillId="2" borderId="47" xfId="0" applyFill="1" applyBorder="1" applyAlignment="1">
      <alignment vertical="center"/>
    </xf>
    <xf numFmtId="49" fontId="8" fillId="2" borderId="1" xfId="0" applyNumberFormat="1" applyFont="1" applyFill="1" applyBorder="1"/>
    <xf numFmtId="0" fontId="4" fillId="2" borderId="6" xfId="0" applyFont="1" applyFill="1" applyBorder="1"/>
    <xf numFmtId="165" fontId="0" fillId="2" borderId="3" xfId="0" applyNumberFormat="1" applyFill="1" applyBorder="1" applyAlignment="1">
      <alignment horizontal="center"/>
    </xf>
    <xf numFmtId="49" fontId="8" fillId="2" borderId="2" xfId="0" applyNumberFormat="1" applyFont="1" applyFill="1" applyBorder="1" applyAlignment="1">
      <alignment vertical="center"/>
    </xf>
    <xf numFmtId="0" fontId="4" fillId="2" borderId="7" xfId="0" applyFont="1" applyFill="1" applyBorder="1"/>
    <xf numFmtId="165" fontId="0" fillId="2" borderId="5" xfId="0" applyNumberFormat="1" applyFill="1" applyBorder="1" applyAlignment="1">
      <alignment horizontal="center"/>
    </xf>
    <xf numFmtId="0" fontId="0" fillId="2" borderId="54" xfId="0" applyFill="1" applyBorder="1"/>
    <xf numFmtId="0" fontId="0" fillId="2" borderId="29" xfId="0" applyFill="1" applyBorder="1"/>
    <xf numFmtId="49" fontId="4" fillId="2" borderId="55" xfId="0" applyNumberFormat="1" applyFont="1" applyFill="1" applyBorder="1" applyAlignment="1">
      <alignment vertical="top"/>
    </xf>
    <xf numFmtId="0" fontId="0" fillId="2" borderId="56" xfId="0" applyFill="1" applyBorder="1"/>
    <xf numFmtId="0" fontId="0" fillId="2" borderId="57" xfId="0" applyFill="1" applyBorder="1" applyAlignment="1">
      <alignment vertical="center"/>
    </xf>
    <xf numFmtId="49" fontId="1" fillId="2" borderId="60" xfId="0" applyNumberFormat="1" applyFont="1" applyFill="1" applyBorder="1"/>
    <xf numFmtId="0" fontId="14" fillId="2" borderId="1" xfId="0" applyFont="1" applyFill="1" applyBorder="1"/>
    <xf numFmtId="49" fontId="15" fillId="2" borderId="1" xfId="0" applyNumberFormat="1" applyFont="1" applyFill="1" applyBorder="1"/>
    <xf numFmtId="0" fontId="0" fillId="2" borderId="5" xfId="0" applyFill="1" applyBorder="1"/>
    <xf numFmtId="0" fontId="0" fillId="2" borderId="59" xfId="0" applyFill="1" applyBorder="1"/>
    <xf numFmtId="49" fontId="5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42" xfId="0" applyFill="1" applyBorder="1"/>
    <xf numFmtId="0" fontId="0" fillId="2" borderId="44" xfId="0" applyFill="1" applyBorder="1"/>
    <xf numFmtId="0" fontId="0" fillId="2" borderId="45" xfId="0" applyFill="1" applyBorder="1"/>
    <xf numFmtId="0" fontId="0" fillId="2" borderId="46" xfId="0" applyFill="1" applyBorder="1"/>
    <xf numFmtId="0" fontId="0" fillId="2" borderId="47" xfId="0" applyFill="1" applyBorder="1"/>
    <xf numFmtId="49" fontId="11" fillId="2" borderId="41" xfId="0" applyNumberFormat="1" applyFont="1" applyFill="1" applyBorder="1"/>
    <xf numFmtId="0" fontId="11" fillId="2" borderId="41" xfId="0" applyFont="1" applyFill="1" applyBorder="1"/>
    <xf numFmtId="0" fontId="11" fillId="2" borderId="42" xfId="0" applyFont="1" applyFill="1" applyBorder="1"/>
    <xf numFmtId="0" fontId="11" fillId="2" borderId="9" xfId="0" applyFont="1" applyFill="1" applyBorder="1"/>
    <xf numFmtId="0" fontId="11" fillId="2" borderId="3" xfId="0" applyFont="1" applyFill="1" applyBorder="1"/>
    <xf numFmtId="165" fontId="5" fillId="2" borderId="33" xfId="0" applyNumberFormat="1" applyFont="1" applyFill="1" applyBorder="1" applyAlignment="1">
      <alignment horizontal="right"/>
    </xf>
    <xf numFmtId="0" fontId="0" fillId="2" borderId="34" xfId="0" applyFill="1" applyBorder="1"/>
    <xf numFmtId="49" fontId="1" fillId="2" borderId="3" xfId="0" applyNumberFormat="1" applyFont="1" applyFill="1" applyBorder="1" applyAlignment="1">
      <alignment horizontal="right"/>
    </xf>
    <xf numFmtId="0" fontId="0" fillId="2" borderId="4" xfId="0" applyFill="1" applyBorder="1"/>
    <xf numFmtId="49" fontId="1" fillId="2" borderId="1" xfId="0" applyNumberFormat="1" applyFont="1" applyFill="1" applyBorder="1"/>
    <xf numFmtId="0" fontId="0" fillId="2" borderId="6" xfId="0" applyFill="1" applyBorder="1"/>
    <xf numFmtId="0" fontId="2" fillId="2" borderId="2" xfId="0" applyFont="1" applyFill="1" applyBorder="1" applyAlignment="1">
      <alignment horizontal="left"/>
    </xf>
    <xf numFmtId="0" fontId="0" fillId="2" borderId="2" xfId="0" applyFill="1" applyBorder="1"/>
    <xf numFmtId="0" fontId="2" fillId="2" borderId="7" xfId="0" applyFont="1" applyFill="1" applyBorder="1" applyAlignment="1">
      <alignment horizontal="left"/>
    </xf>
    <xf numFmtId="0" fontId="0" fillId="2" borderId="7" xfId="0" applyFill="1" applyBorder="1"/>
    <xf numFmtId="0" fontId="2" fillId="2" borderId="5" xfId="0" applyFont="1" applyFill="1" applyBorder="1" applyAlignment="1">
      <alignment horizontal="left"/>
    </xf>
    <xf numFmtId="0" fontId="0" fillId="2" borderId="10" xfId="0" applyFill="1" applyBorder="1"/>
    <xf numFmtId="0" fontId="0" fillId="2" borderId="5" xfId="0" applyFill="1" applyBorder="1" applyAlignment="1">
      <alignment horizontal="left"/>
    </xf>
    <xf numFmtId="0" fontId="0" fillId="2" borderId="3" xfId="0" applyFill="1" applyBorder="1"/>
    <xf numFmtId="0" fontId="0" fillId="2" borderId="58" xfId="0" applyFill="1" applyBorder="1"/>
    <xf numFmtId="49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0" fillId="2" borderId="52" xfId="0" applyFill="1" applyBorder="1"/>
    <xf numFmtId="0" fontId="5" fillId="2" borderId="53" xfId="0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right"/>
    </xf>
    <xf numFmtId="49" fontId="8" fillId="2" borderId="44" xfId="0" applyNumberFormat="1" applyFont="1" applyFill="1" applyBorder="1" applyAlignment="1">
      <alignment horizontal="right" vertical="center"/>
    </xf>
    <xf numFmtId="49" fontId="5" fillId="2" borderId="26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0" fillId="2" borderId="38" xfId="0" applyFill="1" applyBorder="1"/>
    <xf numFmtId="0" fontId="0" fillId="2" borderId="39" xfId="0" applyFill="1" applyBorder="1"/>
    <xf numFmtId="49" fontId="6" fillId="2" borderId="13" xfId="0" applyNumberFormat="1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left"/>
    </xf>
    <xf numFmtId="0" fontId="16" fillId="2" borderId="2" xfId="0" applyFont="1" applyFill="1" applyBorder="1"/>
    <xf numFmtId="0" fontId="2" fillId="2" borderId="5" xfId="0" applyFont="1" applyFill="1" applyBorder="1"/>
    <xf numFmtId="0" fontId="2" fillId="2" borderId="2" xfId="0" applyFont="1" applyFill="1" applyBorder="1"/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D8D8D8"/>
      <rgbColor rgb="FFFFF2CB"/>
      <rgbColor rgb="FFAAAAAA"/>
      <rgbColor rgb="FFFF0000"/>
      <rgbColor rgb="FF00B0F0"/>
      <rgbColor rgb="FF212121"/>
      <rgbColor rgb="FFFF26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274149</xdr:colOff>
      <xdr:row>0</xdr:row>
      <xdr:rowOff>0</xdr:rowOff>
    </xdr:from>
    <xdr:to>
      <xdr:col>12</xdr:col>
      <xdr:colOff>489966</xdr:colOff>
      <xdr:row>0</xdr:row>
      <xdr:rowOff>825500</xdr:rowOff>
    </xdr:to>
    <xdr:sp macro="" textlink="">
      <xdr:nvSpPr>
        <xdr:cNvPr id="2" name="CANADIAN DANCE TEACHERS’ ASSOCIATION…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56849" y="0"/>
          <a:ext cx="4305217" cy="82550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45718" tIns="45718" rIns="45718" bIns="45718" numCol="1" anchor="t">
          <a:noAutofit/>
        </a:bodyPr>
        <a:lstStyle/>
        <a:p>
          <a:pPr marL="0" marR="0" indent="0" algn="ctr" defTabSz="4572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5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5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CANADIAN DANCE TEACHERS’ ASSOCIATION</a:t>
          </a:r>
        </a:p>
        <a:p>
          <a:pPr marL="0" marR="0" indent="0" algn="ctr" defTabSz="4572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9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endParaRPr sz="900" b="1" i="0" u="none" strike="noStrike" cap="none" spc="0" baseline="0">
            <a:solidFill>
              <a:srgbClr val="000000"/>
            </a:solidFill>
            <a:uFillTx/>
            <a:latin typeface="Calibri"/>
            <a:ea typeface="Calibri"/>
            <a:cs typeface="Calibri"/>
            <a:sym typeface="Calibri"/>
          </a:endParaRPr>
        </a:p>
        <a:p>
          <a:pPr marL="0" marR="0" indent="0" algn="ctr" defTabSz="4572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6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6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ACROBATIC DANCE EXAM ENTRY FORM - PART B</a:t>
          </a:r>
        </a:p>
        <a:p>
          <a:pPr marL="0" marR="0" indent="0" algn="ctr" defTabSz="457200" latinLnBrk="0">
            <a:lnSpc>
              <a:spcPct val="9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3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defRPr>
          </a:pPr>
          <a:r>
            <a:rPr sz="1300" b="1" i="0" u="none" strike="noStrike" cap="none" spc="0" baseline="0">
              <a:solidFill>
                <a:srgbClr val="000000"/>
              </a:solidFill>
              <a:uFillTx/>
              <a:latin typeface="Calibri"/>
              <a:ea typeface="Calibri"/>
              <a:cs typeface="Calibri"/>
              <a:sym typeface="Calibri"/>
            </a:rPr>
            <a:t>FEE SUMMARY SHEET</a:t>
          </a:r>
        </a:p>
      </xdr:txBody>
    </xdr:sp>
    <xdr:clientData/>
  </xdr:twoCellAnchor>
  <xdr:twoCellAnchor>
    <xdr:from>
      <xdr:col>1</xdr:col>
      <xdr:colOff>81279</xdr:colOff>
      <xdr:row>0</xdr:row>
      <xdr:rowOff>60735</xdr:rowOff>
    </xdr:from>
    <xdr:to>
      <xdr:col>2</xdr:col>
      <xdr:colOff>84999</xdr:colOff>
      <xdr:row>0</xdr:row>
      <xdr:rowOff>851857</xdr:rowOff>
    </xdr:to>
    <xdr:pic>
      <xdr:nvPicPr>
        <xdr:cNvPr id="3" name="Image" descr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879" y="60735"/>
          <a:ext cx="791121" cy="79112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dtaexams@cdtanational.ca" TargetMode="External"/><Relationship Id="rId1" Type="http://schemas.openxmlformats.org/officeDocument/2006/relationships/hyperlink" Target="mailto:cdtaexams@cdtanational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0"/>
  <sheetViews>
    <sheetView showGridLines="0" tabSelected="1" topLeftCell="A10" workbookViewId="0">
      <selection activeCell="L5" sqref="L5:O5"/>
    </sheetView>
  </sheetViews>
  <sheetFormatPr baseColWidth="10" defaultColWidth="9.1640625" defaultRowHeight="14.5" customHeight="1" x14ac:dyDescent="0.2"/>
  <cols>
    <col min="1" max="1" width="1.33203125" style="1" customWidth="1"/>
    <col min="2" max="2" width="10.33203125" style="1" customWidth="1"/>
    <col min="3" max="3" width="5.1640625" style="1" customWidth="1"/>
    <col min="4" max="4" width="4.5" style="1" customWidth="1"/>
    <col min="5" max="5" width="7.83203125" style="1" customWidth="1"/>
    <col min="6" max="6" width="5.33203125" style="1" customWidth="1"/>
    <col min="7" max="7" width="6.6640625" style="1" customWidth="1"/>
    <col min="8" max="8" width="5.33203125" style="1" customWidth="1"/>
    <col min="9" max="9" width="6.6640625" style="1" customWidth="1"/>
    <col min="10" max="10" width="5.33203125" style="1" customWidth="1"/>
    <col min="11" max="11" width="6.6640625" style="1" customWidth="1"/>
    <col min="12" max="12" width="5.33203125" style="1" customWidth="1"/>
    <col min="13" max="13" width="6.6640625" style="1" customWidth="1"/>
    <col min="14" max="14" width="7.1640625" style="1" customWidth="1"/>
    <col min="15" max="15" width="5.5" style="1" customWidth="1"/>
    <col min="16" max="18" width="9.1640625" style="1" hidden="1" customWidth="1"/>
    <col min="19" max="19" width="9.1640625" style="1" customWidth="1"/>
    <col min="20" max="16384" width="9.1640625" style="1"/>
  </cols>
  <sheetData>
    <row r="1" spans="1:18" ht="70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75" customHeight="1" x14ac:dyDescent="0.2">
      <c r="A2" s="2"/>
      <c r="B2" s="3" t="s">
        <v>83</v>
      </c>
      <c r="C2" s="134"/>
      <c r="D2" s="135"/>
      <c r="E2" s="135"/>
      <c r="F2" s="135"/>
      <c r="G2" s="135"/>
      <c r="H2" s="135"/>
      <c r="I2" s="135"/>
      <c r="J2" s="5" t="s">
        <v>0</v>
      </c>
      <c r="K2" s="159"/>
      <c r="L2" s="160"/>
      <c r="M2" s="160"/>
      <c r="N2" s="160"/>
      <c r="O2" s="160"/>
      <c r="P2" s="6"/>
      <c r="Q2" s="7"/>
      <c r="R2" s="8"/>
    </row>
    <row r="3" spans="1:18" ht="15.75" customHeight="1" x14ac:dyDescent="0.2">
      <c r="A3" s="2"/>
      <c r="B3" s="3" t="s">
        <v>1</v>
      </c>
      <c r="C3" s="9"/>
      <c r="D3" s="10"/>
      <c r="E3" s="10"/>
      <c r="F3" s="138"/>
      <c r="G3" s="161"/>
      <c r="H3" s="161"/>
      <c r="I3" s="161"/>
      <c r="J3" s="162"/>
      <c r="K3" s="161"/>
      <c r="L3" s="161"/>
      <c r="M3" s="161"/>
      <c r="N3" s="161"/>
      <c r="O3" s="161"/>
      <c r="P3" s="6"/>
      <c r="Q3" s="7"/>
      <c r="R3" s="8"/>
    </row>
    <row r="4" spans="1:18" ht="15.75" customHeight="1" x14ac:dyDescent="0.2">
      <c r="A4" s="2"/>
      <c r="B4" s="132" t="s">
        <v>82</v>
      </c>
      <c r="C4" s="133"/>
      <c r="D4" s="136"/>
      <c r="E4" s="137"/>
      <c r="F4" s="114"/>
      <c r="G4" s="114"/>
      <c r="H4" s="114"/>
      <c r="I4" s="114"/>
      <c r="J4" s="114"/>
      <c r="K4" s="114"/>
      <c r="L4" s="114"/>
      <c r="M4" s="13" t="s">
        <v>2</v>
      </c>
      <c r="N4" s="140"/>
      <c r="O4" s="114"/>
      <c r="P4" s="6"/>
      <c r="Q4" s="7"/>
      <c r="R4" s="8"/>
    </row>
    <row r="5" spans="1:18" ht="15.75" customHeight="1" x14ac:dyDescent="0.2">
      <c r="A5" s="2"/>
      <c r="B5" s="3" t="s">
        <v>3</v>
      </c>
      <c r="C5" s="14"/>
      <c r="D5" s="138"/>
      <c r="E5" s="114"/>
      <c r="F5" s="114"/>
      <c r="G5" s="114"/>
      <c r="H5" s="114"/>
      <c r="I5" s="114"/>
      <c r="J5" s="130" t="s">
        <v>4</v>
      </c>
      <c r="K5" s="131"/>
      <c r="L5" s="138"/>
      <c r="M5" s="139"/>
      <c r="N5" s="114"/>
      <c r="O5" s="114"/>
      <c r="P5" s="6"/>
      <c r="Q5" s="7"/>
      <c r="R5" s="8"/>
    </row>
    <row r="6" spans="1:18" ht="9" customHeight="1" x14ac:dyDescent="0.2">
      <c r="A6" s="2"/>
      <c r="B6" s="15"/>
      <c r="C6" s="16"/>
      <c r="D6" s="17"/>
      <c r="E6" s="17"/>
      <c r="F6" s="18"/>
      <c r="G6" s="18"/>
      <c r="H6" s="18"/>
      <c r="I6" s="18"/>
      <c r="J6" s="15"/>
      <c r="K6" s="19"/>
      <c r="L6" s="18"/>
      <c r="M6" s="17"/>
      <c r="N6" s="141"/>
      <c r="O6" s="141"/>
      <c r="P6" s="6"/>
      <c r="Q6" s="7"/>
      <c r="R6" s="8"/>
    </row>
    <row r="7" spans="1:18" ht="14.5" customHeight="1" x14ac:dyDescent="0.2">
      <c r="A7" s="2"/>
      <c r="B7" s="20" t="s">
        <v>5</v>
      </c>
      <c r="C7" s="21"/>
      <c r="D7" s="4"/>
      <c r="E7" s="4"/>
      <c r="F7" s="22"/>
      <c r="G7" s="22"/>
      <c r="H7" s="22"/>
      <c r="I7" s="22"/>
      <c r="J7" s="22"/>
      <c r="K7" s="22"/>
      <c r="L7" s="22"/>
      <c r="M7" s="22"/>
      <c r="N7" s="4"/>
      <c r="O7" s="4"/>
      <c r="P7" s="6" t="s">
        <v>6</v>
      </c>
      <c r="Q7" s="7"/>
      <c r="R7" s="8"/>
    </row>
    <row r="8" spans="1:18" ht="21.5" customHeight="1" x14ac:dyDescent="0.2">
      <c r="A8" s="23"/>
      <c r="B8" s="24"/>
      <c r="C8" s="25" t="s">
        <v>7</v>
      </c>
      <c r="D8" s="26" t="s">
        <v>8</v>
      </c>
      <c r="E8" s="27" t="s">
        <v>9</v>
      </c>
      <c r="F8" s="157" t="s">
        <v>10</v>
      </c>
      <c r="G8" s="158"/>
      <c r="H8" s="157" t="s">
        <v>11</v>
      </c>
      <c r="I8" s="158"/>
      <c r="J8" s="157" t="s">
        <v>12</v>
      </c>
      <c r="K8" s="158"/>
      <c r="L8" s="157" t="s">
        <v>13</v>
      </c>
      <c r="M8" s="158"/>
      <c r="N8" s="157" t="s">
        <v>9</v>
      </c>
      <c r="O8" s="158"/>
      <c r="P8" s="28" t="s">
        <v>14</v>
      </c>
      <c r="Q8" s="29" t="s">
        <v>15</v>
      </c>
      <c r="R8" s="30" t="s">
        <v>16</v>
      </c>
    </row>
    <row r="9" spans="1:18" ht="11.5" customHeight="1" x14ac:dyDescent="0.2">
      <c r="A9" s="31"/>
      <c r="B9" s="32" t="s">
        <v>17</v>
      </c>
      <c r="C9" s="33"/>
      <c r="D9" s="34"/>
      <c r="E9" s="35"/>
      <c r="F9" s="36"/>
      <c r="G9" s="35"/>
      <c r="H9" s="36"/>
      <c r="I9" s="35"/>
      <c r="J9" s="36"/>
      <c r="K9" s="35"/>
      <c r="L9" s="36"/>
      <c r="M9" s="35"/>
      <c r="N9" s="35"/>
      <c r="O9" s="37"/>
      <c r="P9" s="38"/>
      <c r="Q9" s="38"/>
      <c r="R9" s="38"/>
    </row>
    <row r="10" spans="1:18" ht="14.5" customHeight="1" x14ac:dyDescent="0.2">
      <c r="A10" s="39"/>
      <c r="B10" s="40" t="s">
        <v>18</v>
      </c>
      <c r="C10" s="41"/>
      <c r="D10" s="42">
        <v>45</v>
      </c>
      <c r="E10" s="43">
        <f>C10*D10</f>
        <v>0</v>
      </c>
      <c r="F10" s="44"/>
      <c r="G10" s="45" t="s">
        <v>19</v>
      </c>
      <c r="H10" s="44"/>
      <c r="I10" s="45" t="s">
        <v>20</v>
      </c>
      <c r="J10" s="44"/>
      <c r="K10" s="45" t="s">
        <v>21</v>
      </c>
      <c r="L10" s="46"/>
      <c r="M10" s="47" t="s">
        <v>22</v>
      </c>
      <c r="N10" s="48">
        <f>(DATE(1899,12,31)+(0*7+IF(R10/1440&gt;60,R10/1440-1,R10/1440)))</f>
        <v>693962</v>
      </c>
      <c r="O10" s="47" t="s">
        <v>23</v>
      </c>
      <c r="P10" s="49">
        <f>F10+(H10*2)+(J10*3)+(L10*4)</f>
        <v>0</v>
      </c>
      <c r="Q10" s="49">
        <f>IF(P10&lt;&gt;C10,1,0)</f>
        <v>0</v>
      </c>
      <c r="R10" s="49">
        <f>(F10*20)+(H10*25)+(J10*30)</f>
        <v>0</v>
      </c>
    </row>
    <row r="11" spans="1:18" ht="14.5" customHeight="1" x14ac:dyDescent="0.2">
      <c r="A11" s="39"/>
      <c r="B11" s="40" t="s">
        <v>24</v>
      </c>
      <c r="C11" s="41"/>
      <c r="D11" s="42">
        <v>50</v>
      </c>
      <c r="E11" s="43">
        <f>C11*D11</f>
        <v>0</v>
      </c>
      <c r="F11" s="44"/>
      <c r="G11" s="45" t="s">
        <v>19</v>
      </c>
      <c r="H11" s="44"/>
      <c r="I11" s="45" t="s">
        <v>20</v>
      </c>
      <c r="J11" s="44"/>
      <c r="K11" s="45" t="s">
        <v>21</v>
      </c>
      <c r="L11" s="46"/>
      <c r="M11" s="47" t="s">
        <v>22</v>
      </c>
      <c r="N11" s="48">
        <f>(DATE(1899,12,31)+(0*7+IF(R11/1440&gt;60,R11/1440-1,R11/1440)))</f>
        <v>693962</v>
      </c>
      <c r="O11" s="47" t="s">
        <v>23</v>
      </c>
      <c r="P11" s="49">
        <f>F11+(H11*2)+(J11*3)+(L11*4)</f>
        <v>0</v>
      </c>
      <c r="Q11" s="49">
        <f>IF(P11&lt;&gt;C11,1,0)</f>
        <v>0</v>
      </c>
      <c r="R11" s="49">
        <f>(F11*20)+(H11*25)+(J11*30)</f>
        <v>0</v>
      </c>
    </row>
    <row r="12" spans="1:18" ht="14.5" customHeight="1" x14ac:dyDescent="0.2">
      <c r="A12" s="39"/>
      <c r="B12" s="40" t="s">
        <v>25</v>
      </c>
      <c r="C12" s="41"/>
      <c r="D12" s="42">
        <v>55</v>
      </c>
      <c r="E12" s="43">
        <f>C12*D12</f>
        <v>0</v>
      </c>
      <c r="F12" s="44"/>
      <c r="G12" s="45" t="s">
        <v>20</v>
      </c>
      <c r="H12" s="44"/>
      <c r="I12" s="45" t="s">
        <v>21</v>
      </c>
      <c r="J12" s="44"/>
      <c r="K12" s="45" t="s">
        <v>26</v>
      </c>
      <c r="L12" s="46"/>
      <c r="M12" s="47" t="s">
        <v>22</v>
      </c>
      <c r="N12" s="48">
        <f>(DATE(1899,12,31)+(0*7+IF(R12/1440&gt;60,R12/1440-1,R12/1440)))</f>
        <v>693962</v>
      </c>
      <c r="O12" s="47" t="s">
        <v>23</v>
      </c>
      <c r="P12" s="49">
        <f>F12+(H12*2)+(J12*3)+(L12*4)</f>
        <v>0</v>
      </c>
      <c r="Q12" s="49">
        <f>IF(P12&lt;&gt;C12,1,0)</f>
        <v>0</v>
      </c>
      <c r="R12" s="49">
        <f>(F12*25)+(H12*30)+(J12*40)</f>
        <v>0</v>
      </c>
    </row>
    <row r="13" spans="1:18" ht="14.5" customHeight="1" x14ac:dyDescent="0.2">
      <c r="A13" s="39"/>
      <c r="B13" s="40" t="s">
        <v>27</v>
      </c>
      <c r="C13" s="41"/>
      <c r="D13" s="42">
        <v>65</v>
      </c>
      <c r="E13" s="43">
        <f>C13*D13</f>
        <v>0</v>
      </c>
      <c r="F13" s="44"/>
      <c r="G13" s="45" t="s">
        <v>28</v>
      </c>
      <c r="H13" s="44"/>
      <c r="I13" s="45" t="s">
        <v>29</v>
      </c>
      <c r="J13" s="44"/>
      <c r="K13" s="45" t="s">
        <v>30</v>
      </c>
      <c r="L13" s="46"/>
      <c r="M13" s="47" t="s">
        <v>22</v>
      </c>
      <c r="N13" s="48">
        <f>(DATE(1899,12,31)+(0*7+IF(R13/1440&gt;60,R13/1440-1,R13/1440)))</f>
        <v>693962</v>
      </c>
      <c r="O13" s="47" t="s">
        <v>23</v>
      </c>
      <c r="P13" s="49">
        <f>F13+(H13*2)+(J13*3)+(L13*4)</f>
        <v>0</v>
      </c>
      <c r="Q13" s="49">
        <f>IF(P13&lt;&gt;C13,1,0)</f>
        <v>0</v>
      </c>
      <c r="R13" s="49">
        <f>(F13*35)+(H13*45)+(J13*55)</f>
        <v>0</v>
      </c>
    </row>
    <row r="14" spans="1:18" ht="14.5" customHeight="1" x14ac:dyDescent="0.2">
      <c r="A14" s="39"/>
      <c r="B14" s="40" t="s">
        <v>31</v>
      </c>
      <c r="C14" s="41"/>
      <c r="D14" s="42">
        <v>70</v>
      </c>
      <c r="E14" s="43">
        <f>C14*D14</f>
        <v>0</v>
      </c>
      <c r="F14" s="44"/>
      <c r="G14" s="45" t="s">
        <v>28</v>
      </c>
      <c r="H14" s="44"/>
      <c r="I14" s="45" t="s">
        <v>29</v>
      </c>
      <c r="J14" s="44"/>
      <c r="K14" s="45" t="s">
        <v>30</v>
      </c>
      <c r="L14" s="46"/>
      <c r="M14" s="47" t="s">
        <v>22</v>
      </c>
      <c r="N14" s="48">
        <f>(DATE(1899,12,31)+(0*7+IF(R14/1440&gt;60,R14/1440-1,R14/1440)))</f>
        <v>693962</v>
      </c>
      <c r="O14" s="47" t="s">
        <v>23</v>
      </c>
      <c r="P14" s="49">
        <f>F14+(H14*2)+(J14*3)+(L14*4)</f>
        <v>0</v>
      </c>
      <c r="Q14" s="49">
        <f>IF(P14&lt;&gt;C14,1,0)</f>
        <v>0</v>
      </c>
      <c r="R14" s="49">
        <f>(F14*35)+(H14*45)+(J14*55)</f>
        <v>0</v>
      </c>
    </row>
    <row r="15" spans="1:18" ht="11.5" customHeight="1" x14ac:dyDescent="0.2">
      <c r="A15" s="31"/>
      <c r="B15" s="32" t="s">
        <v>32</v>
      </c>
      <c r="C15" s="33"/>
      <c r="D15" s="34"/>
      <c r="E15" s="35"/>
      <c r="F15" s="36"/>
      <c r="G15" s="35"/>
      <c r="H15" s="36"/>
      <c r="I15" s="35"/>
      <c r="J15" s="36"/>
      <c r="K15" s="35"/>
      <c r="L15" s="36"/>
      <c r="M15" s="35"/>
      <c r="N15" s="35"/>
      <c r="O15" s="37"/>
      <c r="P15" s="38"/>
      <c r="Q15" s="38"/>
      <c r="R15" s="38"/>
    </row>
    <row r="16" spans="1:18" ht="14.5" customHeight="1" x14ac:dyDescent="0.2">
      <c r="A16" s="39"/>
      <c r="B16" s="40" t="s">
        <v>33</v>
      </c>
      <c r="C16" s="41"/>
      <c r="D16" s="42">
        <v>80</v>
      </c>
      <c r="E16" s="43">
        <f>C16*D16</f>
        <v>0</v>
      </c>
      <c r="F16" s="44"/>
      <c r="G16" s="45" t="s">
        <v>34</v>
      </c>
      <c r="H16" s="44"/>
      <c r="I16" s="45" t="s">
        <v>35</v>
      </c>
      <c r="J16" s="50"/>
      <c r="K16" s="47" t="s">
        <v>36</v>
      </c>
      <c r="L16" s="46"/>
      <c r="M16" s="47" t="s">
        <v>22</v>
      </c>
      <c r="N16" s="48">
        <f>(DATE(1899,12,31)+(0*7+IF(R16/1440&gt;60,R16/1440-1,R16/1440)))</f>
        <v>693962</v>
      </c>
      <c r="O16" s="47" t="s">
        <v>23</v>
      </c>
      <c r="P16" s="49">
        <f>F16+(H16*2)+(J16*3)+(L16*4)</f>
        <v>0</v>
      </c>
      <c r="Q16" s="49">
        <f>IF(P16&lt;&gt;C16,1,0)</f>
        <v>0</v>
      </c>
      <c r="R16" s="49">
        <f>(F16*50)+(H16*65)+(J16*80)</f>
        <v>0</v>
      </c>
    </row>
    <row r="17" spans="1:18" ht="14.5" customHeight="1" x14ac:dyDescent="0.2">
      <c r="A17" s="39"/>
      <c r="B17" s="40" t="s">
        <v>37</v>
      </c>
      <c r="C17" s="41"/>
      <c r="D17" s="42">
        <v>90</v>
      </c>
      <c r="E17" s="43">
        <f>C17*D17</f>
        <v>0</v>
      </c>
      <c r="F17" s="44"/>
      <c r="G17" s="45" t="s">
        <v>30</v>
      </c>
      <c r="H17" s="44"/>
      <c r="I17" s="45" t="s">
        <v>38</v>
      </c>
      <c r="J17" s="50"/>
      <c r="K17" s="47" t="s">
        <v>39</v>
      </c>
      <c r="L17" s="46"/>
      <c r="M17" s="47" t="s">
        <v>22</v>
      </c>
      <c r="N17" s="48">
        <f>(DATE(1899,12,31)+(0*7+IF(R17/1440&gt;60,R17/1440-1,R17/1440)))</f>
        <v>693962</v>
      </c>
      <c r="O17" s="47" t="s">
        <v>23</v>
      </c>
      <c r="P17" s="49">
        <f>F17+(H17*2)+(J17*3)+(L17*4)</f>
        <v>0</v>
      </c>
      <c r="Q17" s="49">
        <f>IF(P17&lt;&gt;C17,1,0)</f>
        <v>0</v>
      </c>
      <c r="R17" s="49">
        <f>(F17*55)+(H17*70)+(J17*90)</f>
        <v>0</v>
      </c>
    </row>
    <row r="18" spans="1:18" ht="14.5" customHeight="1" x14ac:dyDescent="0.2">
      <c r="A18" s="39"/>
      <c r="B18" s="40" t="s">
        <v>40</v>
      </c>
      <c r="C18" s="41"/>
      <c r="D18" s="42">
        <v>100</v>
      </c>
      <c r="E18" s="43">
        <f>C18*D18</f>
        <v>0</v>
      </c>
      <c r="F18" s="44"/>
      <c r="G18" s="45" t="s">
        <v>41</v>
      </c>
      <c r="H18" s="44"/>
      <c r="I18" s="45" t="s">
        <v>42</v>
      </c>
      <c r="J18" s="51"/>
      <c r="K18" s="52" t="s">
        <v>43</v>
      </c>
      <c r="L18" s="46"/>
      <c r="M18" s="47" t="s">
        <v>22</v>
      </c>
      <c r="N18" s="48">
        <f>(DATE(1899,12,31)+(0*7+IF(R18/1440&gt;60,R18/1440-1,R18/1440)))</f>
        <v>693962</v>
      </c>
      <c r="O18" s="47" t="s">
        <v>23</v>
      </c>
      <c r="P18" s="49">
        <f>F18+(H18*2)+(J18*3)+(L18*4)</f>
        <v>0</v>
      </c>
      <c r="Q18" s="49">
        <f>IF(P18&lt;&gt;C18,1,0)</f>
        <v>0</v>
      </c>
      <c r="R18" s="49">
        <f>(F18*60)+(H18*80)+(J18*100)</f>
        <v>0</v>
      </c>
    </row>
    <row r="19" spans="1:18" ht="14.5" customHeight="1" x14ac:dyDescent="0.2">
      <c r="A19" s="39"/>
      <c r="B19" s="40" t="s">
        <v>44</v>
      </c>
      <c r="C19" s="41"/>
      <c r="D19" s="42">
        <v>110</v>
      </c>
      <c r="E19" s="43">
        <f>C19*D19</f>
        <v>0</v>
      </c>
      <c r="F19" s="44"/>
      <c r="G19" s="45" t="s">
        <v>45</v>
      </c>
      <c r="H19" s="44"/>
      <c r="I19" s="45" t="s">
        <v>46</v>
      </c>
      <c r="J19" s="50"/>
      <c r="K19" s="47" t="s">
        <v>22</v>
      </c>
      <c r="L19" s="46"/>
      <c r="M19" s="47" t="s">
        <v>22</v>
      </c>
      <c r="N19" s="48">
        <f>(DATE(1899,12,31)+(0*7+IF(R19/1440&gt;60,R19/1440-1,R19/1440)))</f>
        <v>693962</v>
      </c>
      <c r="O19" s="47" t="s">
        <v>23</v>
      </c>
      <c r="P19" s="49">
        <f>F19+(H19*2)+(J19*3)+(L19*4)</f>
        <v>0</v>
      </c>
      <c r="Q19" s="49">
        <f>IF(P19&lt;&gt;C19,1,0)</f>
        <v>0</v>
      </c>
      <c r="R19" s="49">
        <f>(F19*75)+(H19*90)</f>
        <v>0</v>
      </c>
    </row>
    <row r="20" spans="1:18" ht="11.5" customHeight="1" x14ac:dyDescent="0.2">
      <c r="A20" s="31"/>
      <c r="B20" s="32" t="s">
        <v>47</v>
      </c>
      <c r="C20" s="33"/>
      <c r="D20" s="34"/>
      <c r="E20" s="35"/>
      <c r="F20" s="36"/>
      <c r="G20" s="35"/>
      <c r="H20" s="36"/>
      <c r="I20" s="35"/>
      <c r="J20" s="36"/>
      <c r="K20" s="35"/>
      <c r="L20" s="36"/>
      <c r="M20" s="35"/>
      <c r="N20" s="35"/>
      <c r="O20" s="37"/>
      <c r="P20" s="38"/>
      <c r="Q20" s="38"/>
      <c r="R20" s="38"/>
    </row>
    <row r="21" spans="1:18" ht="14.5" customHeight="1" x14ac:dyDescent="0.2">
      <c r="A21" s="39"/>
      <c r="B21" s="40" t="s">
        <v>48</v>
      </c>
      <c r="C21" s="41"/>
      <c r="D21" s="42">
        <v>25</v>
      </c>
      <c r="E21" s="43">
        <f>C21*D21</f>
        <v>0</v>
      </c>
      <c r="F21" s="44"/>
      <c r="G21" s="45" t="s">
        <v>84</v>
      </c>
      <c r="H21" s="44"/>
      <c r="I21" s="45" t="s">
        <v>19</v>
      </c>
      <c r="J21" s="44"/>
      <c r="K21" s="45" t="s">
        <v>20</v>
      </c>
      <c r="L21" s="46"/>
      <c r="M21" s="47" t="s">
        <v>22</v>
      </c>
      <c r="N21" s="48">
        <f>(DATE(1899,12,31)+(0*7+IF(R21/1440&gt;60,R21/1440-1,R21/1440)))</f>
        <v>693962</v>
      </c>
      <c r="O21" s="47" t="s">
        <v>23</v>
      </c>
      <c r="P21" s="49">
        <f>F21+(H21*2)+(J21*3)+(L21*4)</f>
        <v>0</v>
      </c>
      <c r="Q21" s="49">
        <f>IF(P21&lt;&gt;C21,1,0)</f>
        <v>0</v>
      </c>
      <c r="R21" s="49">
        <f>(F21*15)+(H21*20)+(J21*25)</f>
        <v>0</v>
      </c>
    </row>
    <row r="22" spans="1:18" ht="14.5" customHeight="1" x14ac:dyDescent="0.2">
      <c r="A22" s="39"/>
      <c r="B22" s="40" t="s">
        <v>50</v>
      </c>
      <c r="C22" s="41"/>
      <c r="D22" s="42">
        <v>30</v>
      </c>
      <c r="E22" s="43">
        <f>C22*D22</f>
        <v>0</v>
      </c>
      <c r="F22" s="44"/>
      <c r="G22" s="45" t="s">
        <v>49</v>
      </c>
      <c r="H22" s="44"/>
      <c r="I22" s="45" t="s">
        <v>19</v>
      </c>
      <c r="J22" s="44"/>
      <c r="K22" s="45" t="s">
        <v>20</v>
      </c>
      <c r="L22" s="46"/>
      <c r="M22" s="47" t="s">
        <v>22</v>
      </c>
      <c r="N22" s="48">
        <f>(DATE(1899,12,31)+(0*7+IF(R22/1440&gt;60,R22/1440-1,R22/1440)))</f>
        <v>693962</v>
      </c>
      <c r="O22" s="47" t="s">
        <v>23</v>
      </c>
      <c r="P22" s="49">
        <f>F22+(H22*2)+(J22*3)+(L22*4)</f>
        <v>0</v>
      </c>
      <c r="Q22" s="49">
        <f>IF(P22&lt;&gt;C22,1,0)</f>
        <v>0</v>
      </c>
      <c r="R22" s="49">
        <f>(F22*15)+(H22*20)+(J22*25)</f>
        <v>0</v>
      </c>
    </row>
    <row r="23" spans="1:18" ht="14.5" customHeight="1" x14ac:dyDescent="0.2">
      <c r="A23" s="39"/>
      <c r="B23" s="40" t="s">
        <v>51</v>
      </c>
      <c r="C23" s="41"/>
      <c r="D23" s="42">
        <v>35</v>
      </c>
      <c r="E23" s="43">
        <f>C23*D23</f>
        <v>0</v>
      </c>
      <c r="F23" s="44"/>
      <c r="G23" s="45" t="s">
        <v>49</v>
      </c>
      <c r="H23" s="44"/>
      <c r="I23" s="45" t="s">
        <v>19</v>
      </c>
      <c r="J23" s="44"/>
      <c r="K23" s="45" t="s">
        <v>20</v>
      </c>
      <c r="L23" s="53"/>
      <c r="M23" s="47" t="s">
        <v>22</v>
      </c>
      <c r="N23" s="48">
        <f>(DATE(1899,12,31)+(0*7+IF(R23/1440&gt;60,R23/1440-1,R23/1440)))</f>
        <v>693962</v>
      </c>
      <c r="O23" s="47" t="s">
        <v>23</v>
      </c>
      <c r="P23" s="49">
        <f>F23+(H23*2)+(J23*3)+(L23*4)</f>
        <v>0</v>
      </c>
      <c r="Q23" s="49">
        <f>IF(P23&lt;&gt;C23,1,0)</f>
        <v>0</v>
      </c>
      <c r="R23" s="49">
        <f>(F23*15)+(H23*20)+(J23*25)</f>
        <v>0</v>
      </c>
    </row>
    <row r="24" spans="1:18" ht="14.5" customHeight="1" x14ac:dyDescent="0.2">
      <c r="A24" s="39"/>
      <c r="B24" s="40" t="s">
        <v>52</v>
      </c>
      <c r="C24" s="41"/>
      <c r="D24" s="42">
        <v>45</v>
      </c>
      <c r="E24" s="43">
        <f>C24*D24</f>
        <v>0</v>
      </c>
      <c r="F24" s="44"/>
      <c r="G24" s="45" t="s">
        <v>49</v>
      </c>
      <c r="H24" s="44"/>
      <c r="I24" s="45" t="s">
        <v>19</v>
      </c>
      <c r="J24" s="44"/>
      <c r="K24" s="45" t="s">
        <v>20</v>
      </c>
      <c r="L24" s="53"/>
      <c r="M24" s="47" t="s">
        <v>22</v>
      </c>
      <c r="N24" s="48">
        <f>(DATE(1899,12,31)+(0*7+IF(R24/1440&gt;60,R24/1440-1,R24/1440)))</f>
        <v>693962</v>
      </c>
      <c r="O24" s="47" t="s">
        <v>23</v>
      </c>
      <c r="P24" s="49">
        <f>F24+(H24*2)+(J24*3)+(L24*4)</f>
        <v>0</v>
      </c>
      <c r="Q24" s="49">
        <f>IF(P24&lt;&gt;C24,1,0)</f>
        <v>0</v>
      </c>
      <c r="R24" s="49">
        <f>(F24*15)+(H24*20)+(J24*25)</f>
        <v>0</v>
      </c>
    </row>
    <row r="25" spans="1:18" ht="14.5" customHeight="1" x14ac:dyDescent="0.2">
      <c r="A25" s="39"/>
      <c r="B25" s="40" t="s">
        <v>53</v>
      </c>
      <c r="C25" s="41"/>
      <c r="D25" s="42">
        <v>50</v>
      </c>
      <c r="E25" s="43">
        <f>C25*D25</f>
        <v>0</v>
      </c>
      <c r="F25" s="44"/>
      <c r="G25" s="45" t="s">
        <v>49</v>
      </c>
      <c r="H25" s="44"/>
      <c r="I25" s="45" t="s">
        <v>19</v>
      </c>
      <c r="J25" s="44"/>
      <c r="K25" s="45" t="s">
        <v>20</v>
      </c>
      <c r="L25" s="53"/>
      <c r="M25" s="47" t="s">
        <v>22</v>
      </c>
      <c r="N25" s="48">
        <f>(DATE(1899,12,31)+(0*7+IF(R25/1440&gt;60,R25/1440-1,R25/1440)))</f>
        <v>693962</v>
      </c>
      <c r="O25" s="47" t="s">
        <v>23</v>
      </c>
      <c r="P25" s="49">
        <f>F25+(H25*2)+(J25*3)+(L25*4)</f>
        <v>0</v>
      </c>
      <c r="Q25" s="49">
        <f>IF(P25&lt;&gt;C25,1,0)</f>
        <v>0</v>
      </c>
      <c r="R25" s="49">
        <f>(F25*15)+(H25*20)+(J25*25)</f>
        <v>0</v>
      </c>
    </row>
    <row r="26" spans="1:18" ht="11.5" customHeight="1" x14ac:dyDescent="0.2">
      <c r="A26" s="31"/>
      <c r="B26" s="32" t="s">
        <v>54</v>
      </c>
      <c r="C26" s="33"/>
      <c r="D26" s="34"/>
      <c r="E26" s="35"/>
      <c r="F26" s="36"/>
      <c r="G26" s="35"/>
      <c r="H26" s="36"/>
      <c r="I26" s="35"/>
      <c r="J26" s="36"/>
      <c r="K26" s="35"/>
      <c r="L26" s="36"/>
      <c r="M26" s="35"/>
      <c r="N26" s="35"/>
      <c r="O26" s="37"/>
      <c r="P26" s="38"/>
      <c r="Q26" s="38"/>
      <c r="R26" s="38"/>
    </row>
    <row r="27" spans="1:18" ht="14.5" customHeight="1" x14ac:dyDescent="0.2">
      <c r="A27" s="39"/>
      <c r="B27" s="40" t="s">
        <v>51</v>
      </c>
      <c r="C27" s="41"/>
      <c r="D27" s="42">
        <v>60</v>
      </c>
      <c r="E27" s="43">
        <f>C27*D27</f>
        <v>0</v>
      </c>
      <c r="F27" s="44"/>
      <c r="G27" s="45" t="s">
        <v>19</v>
      </c>
      <c r="H27" s="50"/>
      <c r="I27" s="54" t="s">
        <v>21</v>
      </c>
      <c r="J27" s="50"/>
      <c r="K27" s="54" t="s">
        <v>26</v>
      </c>
      <c r="L27" s="53"/>
      <c r="M27" s="47" t="s">
        <v>22</v>
      </c>
      <c r="N27" s="48">
        <f>(DATE(1899,12,31)+(0*7+IF(R27/1440&gt;60,R27/1440-1,R27/1440)))</f>
        <v>693962</v>
      </c>
      <c r="O27" s="47" t="s">
        <v>23</v>
      </c>
      <c r="P27" s="49">
        <f>F27+(H27*2)+(J27*3)+(L27*4)</f>
        <v>0</v>
      </c>
      <c r="Q27" s="49">
        <f>IF(P27&lt;&gt;C27,1,0)</f>
        <v>0</v>
      </c>
      <c r="R27" s="49">
        <f>(F27*20)+(H27*30)+(J27*40)</f>
        <v>0</v>
      </c>
    </row>
    <row r="28" spans="1:18" ht="14.5" customHeight="1" x14ac:dyDescent="0.2">
      <c r="A28" s="39"/>
      <c r="B28" s="40" t="s">
        <v>52</v>
      </c>
      <c r="C28" s="41"/>
      <c r="D28" s="42">
        <v>70</v>
      </c>
      <c r="E28" s="43">
        <f>C28*D28</f>
        <v>0</v>
      </c>
      <c r="F28" s="44"/>
      <c r="G28" s="45" t="s">
        <v>19</v>
      </c>
      <c r="H28" s="50"/>
      <c r="I28" s="54" t="s">
        <v>21</v>
      </c>
      <c r="J28" s="50"/>
      <c r="K28" s="54" t="s">
        <v>26</v>
      </c>
      <c r="L28" s="53"/>
      <c r="M28" s="47" t="s">
        <v>22</v>
      </c>
      <c r="N28" s="48">
        <f>(DATE(1899,12,31)+(0*7+IF(R28/1440&gt;60,R28/1440-1,R28/1440)))</f>
        <v>693962</v>
      </c>
      <c r="O28" s="47" t="s">
        <v>23</v>
      </c>
      <c r="P28" s="49">
        <f>F28+(H28*2)+(J28*3)+(L28*4)</f>
        <v>0</v>
      </c>
      <c r="Q28" s="49">
        <f>IF(P28&lt;&gt;C28,1,0)</f>
        <v>0</v>
      </c>
      <c r="R28" s="49">
        <f>(F28*20)+(H28*30)+(J28*40)</f>
        <v>0</v>
      </c>
    </row>
    <row r="29" spans="1:18" ht="14.5" customHeight="1" x14ac:dyDescent="0.2">
      <c r="A29" s="39"/>
      <c r="B29" s="40" t="s">
        <v>53</v>
      </c>
      <c r="C29" s="41"/>
      <c r="D29" s="42">
        <v>80</v>
      </c>
      <c r="E29" s="43">
        <f>C29*D29</f>
        <v>0</v>
      </c>
      <c r="F29" s="44"/>
      <c r="G29" s="45" t="s">
        <v>19</v>
      </c>
      <c r="H29" s="50"/>
      <c r="I29" s="54" t="s">
        <v>21</v>
      </c>
      <c r="J29" s="50"/>
      <c r="K29" s="54" t="s">
        <v>26</v>
      </c>
      <c r="L29" s="53"/>
      <c r="M29" s="47" t="s">
        <v>22</v>
      </c>
      <c r="N29" s="48">
        <f>(DATE(1899,12,31)+(0*7+IF(R29/1440&gt;60,R29/1440-1,R29/1440)))</f>
        <v>693962</v>
      </c>
      <c r="O29" s="47" t="s">
        <v>23</v>
      </c>
      <c r="P29" s="49">
        <f>F29+(H29*2)+(J29*3)+(L29*4)</f>
        <v>0</v>
      </c>
      <c r="Q29" s="49">
        <f>IF(P29&lt;&gt;C29,1,0)</f>
        <v>0</v>
      </c>
      <c r="R29" s="49">
        <f>(F29*20)+(H29*30)+(J29*40)</f>
        <v>0</v>
      </c>
    </row>
    <row r="30" spans="1:18" ht="14.5" customHeight="1" x14ac:dyDescent="0.2">
      <c r="A30" s="39"/>
      <c r="B30" s="40" t="s">
        <v>55</v>
      </c>
      <c r="C30" s="41"/>
      <c r="D30" s="42">
        <v>90</v>
      </c>
      <c r="E30" s="43">
        <f>C30*D30</f>
        <v>0</v>
      </c>
      <c r="F30" s="44"/>
      <c r="G30" s="45" t="s">
        <v>20</v>
      </c>
      <c r="H30" s="50"/>
      <c r="I30" s="54" t="s">
        <v>28</v>
      </c>
      <c r="J30" s="50"/>
      <c r="K30" s="54" t="s">
        <v>34</v>
      </c>
      <c r="L30" s="53"/>
      <c r="M30" s="47" t="s">
        <v>22</v>
      </c>
      <c r="N30" s="48">
        <f>(DATE(1899,12,31)+(0*7+IF(R30/1440&gt;60,R30/1440-1,R30/1440)))</f>
        <v>693962</v>
      </c>
      <c r="O30" s="47" t="s">
        <v>23</v>
      </c>
      <c r="P30" s="49">
        <f>F30+(H30*2)+(J30*3)+(L30*4)</f>
        <v>0</v>
      </c>
      <c r="Q30" s="49">
        <f>IF(P30&lt;&gt;C30,1,0)</f>
        <v>0</v>
      </c>
      <c r="R30" s="49">
        <f>(F30*20)+(H30*30)+(J30*40)</f>
        <v>0</v>
      </c>
    </row>
    <row r="31" spans="1:18" ht="10" customHeight="1" x14ac:dyDescent="0.2">
      <c r="A31" s="55"/>
      <c r="B31" s="56"/>
      <c r="C31" s="57"/>
      <c r="D31" s="58"/>
      <c r="E31" s="59"/>
      <c r="F31" s="150"/>
      <c r="G31" s="131"/>
      <c r="H31" s="131"/>
      <c r="I31" s="131"/>
      <c r="J31" s="131"/>
      <c r="K31" s="151"/>
      <c r="L31" s="60"/>
      <c r="M31" s="60"/>
      <c r="N31" s="61"/>
      <c r="O31" s="62"/>
      <c r="P31" s="63"/>
      <c r="Q31" s="63"/>
      <c r="R31" s="63"/>
    </row>
    <row r="32" spans="1:18" ht="15.75" customHeight="1" x14ac:dyDescent="0.2">
      <c r="A32" s="64"/>
      <c r="B32" s="65" t="s">
        <v>56</v>
      </c>
      <c r="C32" s="66"/>
      <c r="D32" s="128">
        <f>SUM(E10:E31)</f>
        <v>0</v>
      </c>
      <c r="E32" s="129"/>
      <c r="F32" s="152"/>
      <c r="G32" s="153"/>
      <c r="H32" s="153"/>
      <c r="I32" s="154"/>
      <c r="J32" s="155"/>
      <c r="K32" s="156"/>
      <c r="L32" s="67"/>
      <c r="M32" s="68" t="s">
        <v>57</v>
      </c>
      <c r="N32" s="69">
        <f>(DATE(1899,12,31)+(0*7+IF(R32/1440&gt;60,R32/1440-1,R32/1440)))</f>
        <v>693962</v>
      </c>
      <c r="O32" s="47" t="s">
        <v>23</v>
      </c>
      <c r="P32" s="70"/>
      <c r="Q32" s="49">
        <f>SUM(Q10:Q31)</f>
        <v>0</v>
      </c>
      <c r="R32" s="49">
        <f>SUM(R10:R31)</f>
        <v>0</v>
      </c>
    </row>
    <row r="33" spans="1:18" ht="10.75" customHeight="1" x14ac:dyDescent="0.2">
      <c r="A33" s="2"/>
      <c r="B33" s="123" t="str">
        <f>IF(Q32&gt;0,"(ERROR in FEE/TIME CALCULATION)","")</f>
        <v/>
      </c>
      <c r="C33" s="124"/>
      <c r="D33" s="124"/>
      <c r="E33" s="124"/>
      <c r="F33" s="125"/>
      <c r="G33" s="126"/>
      <c r="H33" s="125"/>
      <c r="I33" s="126"/>
      <c r="J33" s="125"/>
      <c r="K33" s="126"/>
      <c r="L33" s="127"/>
      <c r="M33" s="127"/>
      <c r="N33" s="127"/>
      <c r="O33" s="127"/>
      <c r="P33" s="71"/>
      <c r="Q33" s="71"/>
      <c r="R33" s="71"/>
    </row>
    <row r="34" spans="1:18" ht="13.75" customHeight="1" x14ac:dyDescent="0.2">
      <c r="A34" s="2"/>
      <c r="B34" s="116" t="s">
        <v>58</v>
      </c>
      <c r="C34" s="117"/>
      <c r="D34" s="117"/>
      <c r="E34" s="117"/>
      <c r="F34" s="118"/>
      <c r="G34" s="119"/>
      <c r="H34" s="120"/>
      <c r="I34" s="121"/>
      <c r="J34" s="120"/>
      <c r="K34" s="122"/>
      <c r="L34" s="117"/>
      <c r="M34" s="117"/>
      <c r="N34" s="117"/>
      <c r="O34" s="117"/>
      <c r="P34" s="71"/>
      <c r="Q34" s="71"/>
      <c r="R34" s="71"/>
    </row>
    <row r="35" spans="1:18" ht="13.75" customHeight="1" x14ac:dyDescent="0.2">
      <c r="A35" s="2"/>
      <c r="B35" s="116" t="s">
        <v>59</v>
      </c>
      <c r="C35" s="117"/>
      <c r="D35" s="117"/>
      <c r="E35" s="117"/>
      <c r="F35" s="118"/>
      <c r="G35" s="119"/>
      <c r="H35" s="120"/>
      <c r="I35" s="121"/>
      <c r="J35" s="120"/>
      <c r="K35" s="122"/>
      <c r="L35" s="117"/>
      <c r="M35" s="117"/>
      <c r="N35" s="117"/>
      <c r="O35" s="117"/>
      <c r="P35" s="71"/>
      <c r="Q35" s="71"/>
      <c r="R35" s="71"/>
    </row>
    <row r="36" spans="1:18" ht="13.5" customHeight="1" x14ac:dyDescent="0.2">
      <c r="A36" s="2"/>
      <c r="B36" s="72"/>
      <c r="C36" s="16"/>
      <c r="D36" s="2"/>
      <c r="E36" s="73"/>
      <c r="F36" s="74"/>
      <c r="G36" s="75"/>
      <c r="H36" s="76"/>
      <c r="I36" s="77"/>
      <c r="J36" s="78"/>
      <c r="K36" s="79"/>
      <c r="L36" s="2"/>
      <c r="M36" s="2"/>
      <c r="N36" s="72"/>
      <c r="O36" s="16"/>
      <c r="P36" s="71"/>
      <c r="Q36" s="71"/>
      <c r="R36" s="71"/>
    </row>
    <row r="37" spans="1:18" ht="12.25" customHeight="1" x14ac:dyDescent="0.2">
      <c r="A37" s="2"/>
      <c r="B37" s="72" t="s">
        <v>60</v>
      </c>
      <c r="C37" s="16"/>
      <c r="D37" s="2"/>
      <c r="E37" s="73"/>
      <c r="F37" s="80"/>
      <c r="G37" s="81"/>
      <c r="H37" s="82"/>
      <c r="I37" s="83" t="s">
        <v>61</v>
      </c>
      <c r="J37" s="67"/>
      <c r="K37" s="84" t="s">
        <v>62</v>
      </c>
      <c r="L37" s="2"/>
      <c r="M37" s="2"/>
      <c r="N37" s="72"/>
      <c r="O37" s="16"/>
      <c r="P37" s="71"/>
      <c r="Q37" s="71"/>
      <c r="R37" s="71"/>
    </row>
    <row r="38" spans="1:18" ht="9.5" customHeight="1" x14ac:dyDescent="0.2">
      <c r="A38" s="2"/>
      <c r="B38" s="85"/>
      <c r="C38" s="16"/>
      <c r="D38" s="2"/>
      <c r="E38" s="73"/>
      <c r="F38" s="86"/>
      <c r="G38" s="86"/>
      <c r="H38" s="87"/>
      <c r="I38" s="86"/>
      <c r="J38" s="11"/>
      <c r="K38" s="2"/>
      <c r="L38" s="4"/>
      <c r="M38" s="2"/>
      <c r="N38" s="85"/>
      <c r="O38" s="16"/>
      <c r="P38" s="71"/>
      <c r="Q38" s="71"/>
      <c r="R38" s="71"/>
    </row>
    <row r="39" spans="1:18" ht="12.25" customHeight="1" x14ac:dyDescent="0.2">
      <c r="A39" s="2"/>
      <c r="B39" s="72" t="s">
        <v>63</v>
      </c>
      <c r="C39" s="16"/>
      <c r="D39" s="2"/>
      <c r="E39" s="73"/>
      <c r="F39" s="86"/>
      <c r="G39" s="88"/>
      <c r="H39" s="82"/>
      <c r="I39" s="89" t="s">
        <v>64</v>
      </c>
      <c r="J39" s="82"/>
      <c r="K39" s="89" t="s">
        <v>65</v>
      </c>
      <c r="L39" s="67"/>
      <c r="M39" s="90" t="s">
        <v>66</v>
      </c>
      <c r="N39" s="72"/>
      <c r="O39" s="16"/>
      <c r="P39" s="71"/>
      <c r="Q39" s="71"/>
      <c r="R39" s="71"/>
    </row>
    <row r="40" spans="1:18" ht="12.25" customHeight="1" x14ac:dyDescent="0.2">
      <c r="A40" s="2"/>
      <c r="B40" s="91"/>
      <c r="C40" s="16"/>
      <c r="D40" s="2"/>
      <c r="E40" s="73"/>
      <c r="F40" s="86"/>
      <c r="G40" s="92"/>
      <c r="H40" s="87"/>
      <c r="I40" s="93"/>
      <c r="J40" s="87"/>
      <c r="K40" s="93"/>
      <c r="L40" s="17"/>
      <c r="M40" s="2"/>
      <c r="N40" s="91"/>
      <c r="O40" s="16"/>
      <c r="P40" s="71"/>
      <c r="Q40" s="71"/>
      <c r="R40" s="71"/>
    </row>
    <row r="41" spans="1:18" ht="12.25" customHeight="1" x14ac:dyDescent="0.2">
      <c r="A41" s="2"/>
      <c r="B41" s="72" t="s">
        <v>67</v>
      </c>
      <c r="C41" s="16"/>
      <c r="D41" s="2"/>
      <c r="E41" s="73"/>
      <c r="F41" s="12"/>
      <c r="G41" s="31"/>
      <c r="H41" s="94"/>
      <c r="I41" s="89" t="s">
        <v>68</v>
      </c>
      <c r="J41" s="82"/>
      <c r="K41" s="90" t="s">
        <v>69</v>
      </c>
      <c r="L41" s="2"/>
      <c r="M41" s="93"/>
      <c r="N41" s="72"/>
      <c r="O41" s="16"/>
      <c r="P41" s="71"/>
      <c r="Q41" s="71"/>
      <c r="R41" s="71"/>
    </row>
    <row r="42" spans="1:18" ht="9.5" customHeight="1" x14ac:dyDescent="0.2">
      <c r="A42" s="2"/>
      <c r="B42" s="85"/>
      <c r="C42" s="16"/>
      <c r="D42" s="12"/>
      <c r="E42" s="95"/>
      <c r="F42" s="74"/>
      <c r="G42" s="96"/>
      <c r="H42" s="97"/>
      <c r="I42" s="86"/>
      <c r="J42" s="17"/>
      <c r="K42" s="2"/>
      <c r="L42" s="2"/>
      <c r="M42" s="2"/>
      <c r="N42" s="2"/>
      <c r="O42" s="2"/>
      <c r="P42" s="71"/>
      <c r="Q42" s="71"/>
      <c r="R42" s="71"/>
    </row>
    <row r="43" spans="1:18" ht="12.25" customHeight="1" x14ac:dyDescent="0.2">
      <c r="A43" s="2"/>
      <c r="B43" s="148" t="s">
        <v>70</v>
      </c>
      <c r="C43" s="119"/>
      <c r="D43" s="145"/>
      <c r="E43" s="137"/>
      <c r="F43" s="137"/>
      <c r="G43" s="146"/>
      <c r="H43" s="99"/>
      <c r="I43" s="2"/>
      <c r="J43" s="98" t="s">
        <v>71</v>
      </c>
      <c r="K43" s="143"/>
      <c r="L43" s="135"/>
      <c r="M43" s="135"/>
      <c r="N43" s="135"/>
      <c r="O43" s="135"/>
      <c r="P43" s="71"/>
      <c r="Q43" s="71"/>
      <c r="R43" s="71"/>
    </row>
    <row r="44" spans="1:18" ht="9.5" customHeight="1" x14ac:dyDescent="0.2">
      <c r="A44" s="2"/>
      <c r="B44" s="100"/>
      <c r="C44" s="101"/>
      <c r="D44" s="17"/>
      <c r="E44" s="102"/>
      <c r="F44" s="97"/>
      <c r="G44" s="97"/>
      <c r="H44" s="86"/>
      <c r="I44" s="86"/>
      <c r="J44" s="2"/>
      <c r="K44" s="17"/>
      <c r="L44" s="17"/>
      <c r="M44" s="17"/>
      <c r="N44" s="17"/>
      <c r="O44" s="17"/>
      <c r="P44" s="71"/>
      <c r="Q44" s="71"/>
      <c r="R44" s="71"/>
    </row>
    <row r="45" spans="1:18" ht="12.25" customHeight="1" x14ac:dyDescent="0.2">
      <c r="A45" s="2"/>
      <c r="B45" s="149" t="s">
        <v>72</v>
      </c>
      <c r="C45" s="120"/>
      <c r="D45" s="147"/>
      <c r="E45" s="135"/>
      <c r="F45" s="135"/>
      <c r="G45" s="135"/>
      <c r="H45" s="86"/>
      <c r="I45" s="2"/>
      <c r="J45" s="98" t="s">
        <v>73</v>
      </c>
      <c r="K45" s="144"/>
      <c r="L45" s="135"/>
      <c r="M45" s="135"/>
      <c r="N45" s="135"/>
      <c r="O45" s="135"/>
      <c r="P45" s="71"/>
      <c r="Q45" s="71"/>
      <c r="R45" s="71"/>
    </row>
    <row r="46" spans="1:18" ht="12.25" customHeight="1" x14ac:dyDescent="0.2">
      <c r="A46" s="2"/>
      <c r="B46" s="103"/>
      <c r="C46" s="104"/>
      <c r="D46" s="11"/>
      <c r="E46" s="105"/>
      <c r="F46" s="87"/>
      <c r="G46" s="97"/>
      <c r="H46" s="3"/>
      <c r="I46" s="2"/>
      <c r="J46" s="2"/>
      <c r="K46" s="17"/>
      <c r="L46" s="17"/>
      <c r="M46" s="17"/>
      <c r="N46" s="17"/>
      <c r="O46" s="106"/>
      <c r="P46" s="107"/>
      <c r="Q46" s="107"/>
      <c r="R46" s="107"/>
    </row>
    <row r="47" spans="1:18" ht="12.25" customHeight="1" x14ac:dyDescent="0.2">
      <c r="A47" s="39"/>
      <c r="B47" s="108" t="s">
        <v>74</v>
      </c>
      <c r="C47" s="17"/>
      <c r="D47" s="17"/>
      <c r="E47" s="17"/>
      <c r="F47" s="109"/>
      <c r="G47" s="110"/>
      <c r="H47" s="3" t="s">
        <v>75</v>
      </c>
      <c r="I47" s="2"/>
      <c r="J47" s="2"/>
      <c r="K47" s="2"/>
      <c r="L47" s="2"/>
      <c r="M47" s="2"/>
      <c r="N47" s="2"/>
      <c r="O47" s="2"/>
      <c r="P47" s="71"/>
      <c r="Q47" s="71"/>
      <c r="R47" s="71"/>
    </row>
    <row r="48" spans="1:18" ht="12.25" customHeight="1" x14ac:dyDescent="0.2">
      <c r="A48" s="39"/>
      <c r="B48" s="84" t="s">
        <v>76</v>
      </c>
      <c r="C48" s="135"/>
      <c r="D48" s="135"/>
      <c r="E48" s="135"/>
      <c r="F48" s="142"/>
      <c r="G48" s="110"/>
      <c r="H48" s="3" t="s">
        <v>77</v>
      </c>
      <c r="I48" s="2"/>
      <c r="J48" s="2"/>
      <c r="K48" s="3"/>
      <c r="L48" s="3"/>
      <c r="M48" s="15"/>
      <c r="N48" s="15"/>
      <c r="O48" s="15"/>
      <c r="P48" s="71"/>
      <c r="Q48" s="71"/>
      <c r="R48" s="71"/>
    </row>
    <row r="49" spans="1:18" ht="12.25" customHeight="1" x14ac:dyDescent="0.2">
      <c r="A49" s="39"/>
      <c r="B49" s="84" t="s">
        <v>78</v>
      </c>
      <c r="C49" s="114"/>
      <c r="D49" s="114"/>
      <c r="E49" s="114"/>
      <c r="F49" s="115"/>
      <c r="G49" s="110"/>
      <c r="H49" s="3" t="s">
        <v>79</v>
      </c>
      <c r="I49" s="2"/>
      <c r="J49" s="2"/>
      <c r="K49" s="16"/>
      <c r="L49" s="16"/>
      <c r="M49" s="16"/>
      <c r="N49" s="16"/>
      <c r="O49" s="16"/>
      <c r="P49" s="71"/>
      <c r="Q49" s="71"/>
      <c r="R49" s="71"/>
    </row>
    <row r="50" spans="1:18" ht="12.25" customHeight="1" x14ac:dyDescent="0.2">
      <c r="A50" s="39"/>
      <c r="B50" s="111" t="s">
        <v>80</v>
      </c>
      <c r="C50" s="114"/>
      <c r="D50" s="114"/>
      <c r="E50" s="114"/>
      <c r="F50" s="115"/>
      <c r="G50" s="110"/>
      <c r="H50" s="3" t="s">
        <v>81</v>
      </c>
      <c r="I50" s="112"/>
      <c r="J50" s="2"/>
      <c r="K50" s="2"/>
      <c r="L50" s="2"/>
      <c r="M50" s="2"/>
      <c r="N50" s="113" t="s">
        <v>85</v>
      </c>
      <c r="O50" s="2"/>
      <c r="P50" s="71"/>
      <c r="Q50" s="71"/>
      <c r="R50" s="71"/>
    </row>
  </sheetData>
  <mergeCells count="29">
    <mergeCell ref="N6:O6"/>
    <mergeCell ref="C48:F48"/>
    <mergeCell ref="C49:F49"/>
    <mergeCell ref="K43:O43"/>
    <mergeCell ref="K45:O45"/>
    <mergeCell ref="D43:G43"/>
    <mergeCell ref="D45:G45"/>
    <mergeCell ref="B43:C43"/>
    <mergeCell ref="B45:C45"/>
    <mergeCell ref="F31:K32"/>
    <mergeCell ref="F8:G8"/>
    <mergeCell ref="J8:K8"/>
    <mergeCell ref="H8:I8"/>
    <mergeCell ref="N8:O8"/>
    <mergeCell ref="L8:M8"/>
    <mergeCell ref="J5:K5"/>
    <mergeCell ref="B4:C4"/>
    <mergeCell ref="C2:I2"/>
    <mergeCell ref="K2:O2"/>
    <mergeCell ref="F3:O3"/>
    <mergeCell ref="D4:L4"/>
    <mergeCell ref="D5:I5"/>
    <mergeCell ref="L5:O5"/>
    <mergeCell ref="N4:O4"/>
    <mergeCell ref="C50:F50"/>
    <mergeCell ref="B35:O35"/>
    <mergeCell ref="B33:O33"/>
    <mergeCell ref="B34:O34"/>
    <mergeCell ref="D32:E32"/>
  </mergeCells>
  <conditionalFormatting sqref="D10:D14 D16:D19 D21:D25 D27:D31">
    <cfRule type="cellIs" dxfId="0" priority="1" stopIfTrue="1" operator="lessThan">
      <formula>0</formula>
    </cfRule>
  </conditionalFormatting>
  <hyperlinks>
    <hyperlink ref="H47" r:id="rId1" xr:uid="{00000000-0004-0000-0000-000000000000}"/>
    <hyperlink ref="H48" r:id="rId2" xr:uid="{00000000-0004-0000-0000-000001000000}"/>
  </hyperlinks>
  <pageMargins left="0.45" right="0.45" top="0.45" bottom="0.45" header="0" footer="0"/>
  <pageSetup orientation="portrait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Acrobatic Dance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Melody Drewitz-Van Veen</cp:lastModifiedBy>
  <dcterms:created xsi:type="dcterms:W3CDTF">2024-08-01T16:40:38Z</dcterms:created>
  <dcterms:modified xsi:type="dcterms:W3CDTF">2024-08-01T16:47:55Z</dcterms:modified>
</cp:coreProperties>
</file>