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allet" sheetId="1" r:id="rId4"/>
  </sheets>
</workbook>
</file>

<file path=xl/sharedStrings.xml><?xml version="1.0" encoding="utf-8"?>
<sst xmlns="http://schemas.openxmlformats.org/spreadsheetml/2006/main" uniqueCount="86">
  <si>
    <t>Name:</t>
  </si>
  <si>
    <t>Exam Location:</t>
  </si>
  <si>
    <t>Mailing Address:</t>
  </si>
  <si>
    <t>Email:</t>
  </si>
  <si>
    <t>City, Province:</t>
  </si>
  <si>
    <t>Postal Code:</t>
  </si>
  <si>
    <t>Studio Street Address:</t>
  </si>
  <si>
    <t>Phone:</t>
  </si>
  <si>
    <t>(Enter in shaded fields:)</t>
  </si>
  <si>
    <t>Hide (Co-ordinator Use)</t>
  </si>
  <si>
    <t>Grade</t>
  </si>
  <si>
    <t># of entries</t>
  </si>
  <si>
    <t>Fee</t>
  </si>
  <si>
    <t>Total</t>
  </si>
  <si>
    <t>Individual</t>
  </si>
  <si>
    <t>Groups of 2</t>
  </si>
  <si>
    <t>Groups of 3</t>
  </si>
  <si>
    <t>Groups of 4</t>
  </si>
  <si>
    <t># Entries</t>
  </si>
  <si>
    <t>Match (0=Y, 1=N)</t>
  </si>
  <si>
    <t>Minutes</t>
  </si>
  <si>
    <t>Primary</t>
  </si>
  <si>
    <t>x 30 min</t>
  </si>
  <si>
    <t>x 35 min</t>
  </si>
  <si>
    <t>x 40 min</t>
  </si>
  <si>
    <t>x 45 min</t>
  </si>
  <si>
    <t>Hr/Min</t>
  </si>
  <si>
    <t>Grade 1</t>
  </si>
  <si>
    <t>x 50 min</t>
  </si>
  <si>
    <t>x 55 min</t>
  </si>
  <si>
    <t>Grade 2</t>
  </si>
  <si>
    <t>x 60 min</t>
  </si>
  <si>
    <t>x 65 min</t>
  </si>
  <si>
    <t>Grade 3</t>
  </si>
  <si>
    <t>x 70 min</t>
  </si>
  <si>
    <t>x 75 min</t>
  </si>
  <si>
    <t>Grade 4</t>
  </si>
  <si>
    <t>N/A</t>
  </si>
  <si>
    <t>Grade 5B</t>
  </si>
  <si>
    <t>x 85 min</t>
  </si>
  <si>
    <t>Grade 5A</t>
  </si>
  <si>
    <t>Intermediate B</t>
  </si>
  <si>
    <t>x 90 min</t>
  </si>
  <si>
    <t>x 100 min</t>
  </si>
  <si>
    <t>Intermediate A</t>
  </si>
  <si>
    <t>Advanced B</t>
  </si>
  <si>
    <t>x 105 min</t>
  </si>
  <si>
    <t>x 110 min</t>
  </si>
  <si>
    <t>Advanced A</t>
  </si>
  <si>
    <t>Advanced Award</t>
  </si>
  <si>
    <t>Enrichments</t>
  </si>
  <si>
    <t>Prelim Badge</t>
  </si>
  <si>
    <t>x 25 min</t>
  </si>
  <si>
    <t>Prim. Enrich.</t>
  </si>
  <si>
    <t>Gr. 1 Enrich.</t>
  </si>
  <si>
    <t>Gr. 2 Enrich.</t>
  </si>
  <si>
    <t>Gr. 3 Enrich.</t>
  </si>
  <si>
    <t>Gr. 4 Enrich.</t>
  </si>
  <si>
    <t>Gr. 5 Enrich. B</t>
  </si>
  <si>
    <t>Gr. 5 Enrich. A</t>
  </si>
  <si>
    <t>Inter Enrich. B</t>
  </si>
  <si>
    <t>Inter Enrich. A</t>
  </si>
  <si>
    <t>Adv. Enrich. B</t>
  </si>
  <si>
    <t>Adv. Enrich. A</t>
  </si>
  <si>
    <r>
      <rPr>
        <b val="1"/>
        <sz val="10"/>
        <color indexed="8"/>
        <rFont val="Calibri"/>
      </rPr>
      <t xml:space="preserve">TOTAL </t>
    </r>
    <r>
      <rPr>
        <b val="1"/>
        <sz val="12"/>
        <color indexed="8"/>
        <rFont val="Calibri"/>
      </rPr>
      <t>FEES</t>
    </r>
  </si>
  <si>
    <t>Total Time</t>
  </si>
  <si>
    <r>
      <rPr>
        <b val="1"/>
        <sz val="9"/>
        <color indexed="8"/>
        <rFont val="Arial"/>
      </rPr>
      <t>Payment Method: please check one</t>
    </r>
  </si>
  <si>
    <t>Cheque</t>
  </si>
  <si>
    <t>E-transfer</t>
  </si>
  <si>
    <t>Exam Preference: please check one</t>
  </si>
  <si>
    <t>In Person</t>
  </si>
  <si>
    <t>By Zoom</t>
  </si>
  <si>
    <t>Videoed</t>
  </si>
  <si>
    <t>Preferred Date(s):</t>
  </si>
  <si>
    <t xml:space="preserve">      Impossible Date(s):</t>
  </si>
  <si>
    <t>Date:</t>
  </si>
  <si>
    <t>Teachers Signature:</t>
  </si>
  <si>
    <t>For office use only:</t>
  </si>
  <si>
    <r>
      <rPr>
        <sz val="9"/>
        <color indexed="8"/>
        <rFont val="Calibri"/>
      </rPr>
      <t>Submit to:  CDTA National Exam Registrar: exams@cdtanational.ca</t>
    </r>
  </si>
  <si>
    <t>Exam Date:</t>
  </si>
  <si>
    <r>
      <rPr>
        <sz val="9"/>
        <color indexed="8"/>
        <rFont val="Calibri"/>
      </rPr>
      <t>Etransfer payment to: exams@cdtanational.ca</t>
    </r>
  </si>
  <si>
    <t>Location:</t>
  </si>
  <si>
    <t>Mail cheque to: 15-700 Regency Drive, Sherwood Park, AB   T8A 6N3</t>
  </si>
  <si>
    <t>Examiner:</t>
  </si>
  <si>
    <r>
      <rPr>
        <sz val="9"/>
        <color indexed="8"/>
        <rFont val="Calibri"/>
      </rPr>
      <t>(No Post-Dated Cheques Accepted)</t>
    </r>
  </si>
  <si>
    <t>Revised: May/22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</si>
</sst>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&quot; &quot;;(&quot;$&quot;#,##0)"/>
    <numFmt numFmtId="60" formatCode="&quot;$&quot;#,##0.00"/>
  </numFmts>
  <fonts count="18">
    <font>
      <sz val="11"/>
      <color indexed="8"/>
      <name val="Calibri"/>
    </font>
    <font>
      <sz val="14"/>
      <color indexed="8"/>
      <name val="Calibri"/>
    </font>
    <font>
      <sz val="9"/>
      <color indexed="8"/>
      <name val="Calibri"/>
    </font>
    <font>
      <sz val="8"/>
      <color indexed="8"/>
      <name val="Calibri"/>
    </font>
    <font>
      <b val="1"/>
      <sz val="8"/>
      <color indexed="8"/>
      <name val="Calibri"/>
    </font>
    <font>
      <sz val="10"/>
      <color indexed="8"/>
      <name val="Calibri"/>
    </font>
    <font>
      <b val="1"/>
      <sz val="10"/>
      <color indexed="8"/>
      <name val="Calibri"/>
    </font>
    <font>
      <b val="1"/>
      <sz val="9"/>
      <color indexed="8"/>
      <name val="Calibri"/>
    </font>
    <font>
      <b val="1"/>
      <u val="single"/>
      <sz val="10"/>
      <color indexed="8"/>
      <name val="Calibri"/>
    </font>
    <font>
      <sz val="11"/>
      <color indexed="14"/>
      <name val="Calibri"/>
    </font>
    <font>
      <b val="1"/>
      <sz val="12"/>
      <color indexed="8"/>
      <name val="Calibri"/>
    </font>
    <font>
      <b val="1"/>
      <sz val="10"/>
      <color indexed="13"/>
      <name val="Calibri"/>
    </font>
    <font>
      <b val="1"/>
      <sz val="9"/>
      <color indexed="8"/>
      <name val="Arial"/>
    </font>
    <font>
      <sz val="8"/>
      <color indexed="8"/>
      <name val="Arial"/>
    </font>
    <font>
      <b val="1"/>
      <sz val="11"/>
      <color indexed="8"/>
      <name val="Calibri"/>
    </font>
    <font>
      <b val="1"/>
      <sz val="15"/>
      <color indexed="8"/>
      <name val="Calibri"/>
    </font>
    <font>
      <b val="1"/>
      <sz val="16"/>
      <color indexed="8"/>
      <name val="Calibri"/>
    </font>
    <font>
      <b val="1"/>
      <sz val="13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68">
    <border>
      <left/>
      <right/>
      <top/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/>
      <top>
        <color indexed="8"/>
      </top>
      <bottom>
        <color indexed="8"/>
      </bottom>
      <diagonal/>
    </border>
    <border>
      <left/>
      <right/>
      <top>
        <color indexed="8"/>
      </top>
      <bottom>
        <color indexed="8"/>
      </bottom>
      <diagonal/>
    </border>
    <border>
      <left/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>
        <color indexed="8"/>
      </left>
      <right/>
      <top>
        <color indexed="8"/>
      </top>
      <bottom/>
      <diagonal/>
    </border>
    <border>
      <left/>
      <right/>
      <top>
        <color indexed="8"/>
      </top>
      <bottom/>
      <diagonal/>
    </border>
    <border>
      <left/>
      <right/>
      <top>
        <color indexed="8"/>
      </top>
      <bottom style="thin">
        <color indexed="8"/>
      </bottom>
      <diagonal/>
    </border>
    <border>
      <left/>
      <right>
        <color indexed="8"/>
      </right>
      <top>
        <color indexed="8"/>
      </top>
      <bottom style="thin">
        <color indexed="8"/>
      </bottom>
      <diagonal/>
    </border>
    <border>
      <left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>
        <color indexed="8"/>
      </left>
      <right/>
      <top/>
      <bottom/>
      <diagonal/>
    </border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>
        <color indexed="8"/>
      </right>
      <top style="thin">
        <color indexed="8"/>
      </top>
      <bottom style="thin">
        <color indexed="8"/>
      </bottom>
      <diagonal/>
    </border>
    <border>
      <left>
        <color indexed="8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>
        <color indexed="8"/>
      </left>
      <right/>
      <top/>
      <bottom>
        <color indexed="8"/>
      </bottom>
      <diagonal/>
    </border>
    <border>
      <left/>
      <right/>
      <top/>
      <bottom>
        <color indexed="8"/>
      </bottom>
      <diagonal/>
    </border>
    <border>
      <left/>
      <right/>
      <top style="thin">
        <color indexed="8"/>
      </top>
      <bottom>
        <color indexed="8"/>
      </bottom>
      <diagonal/>
    </border>
    <border>
      <left/>
      <right>
        <color indexed="8"/>
      </right>
      <top style="thin">
        <color indexed="8"/>
      </top>
      <bottom>
        <color indexed="8"/>
      </bottom>
      <diagonal/>
    </border>
    <border>
      <left>
        <color indexed="8"/>
      </left>
      <right/>
      <top>
        <color indexed="8"/>
      </top>
      <bottom style="thin">
        <color indexed="8"/>
      </bottom>
      <diagonal/>
    </border>
    <border>
      <left>
        <color indexed="8"/>
      </left>
      <right style="thin">
        <color indexed="8"/>
      </right>
      <top>
        <color indexed="8"/>
      </top>
      <bottom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>
        <color indexed="8"/>
      </left>
      <right style="medium"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10"/>
      </right>
      <top>
        <color indexed="8"/>
      </top>
      <bottom/>
      <diagonal/>
    </border>
    <border>
      <left style="thin">
        <color indexed="10"/>
      </left>
      <right style="thin">
        <color indexed="10"/>
      </right>
      <top>
        <color indexed="8"/>
      </top>
      <bottom/>
      <diagonal/>
    </border>
    <border>
      <left style="thin">
        <color indexed="10"/>
      </left>
      <right>
        <color indexed="8"/>
      </right>
      <top>
        <color indexed="8"/>
      </top>
      <bottom/>
      <diagonal/>
    </border>
    <border>
      <left/>
      <right style="thin">
        <color indexed="8"/>
      </right>
      <top>
        <color indexed="8"/>
      </top>
      <bottom>
        <color indexed="8"/>
      </bottom>
      <diagonal/>
    </border>
    <border>
      <left>
        <color indexed="8"/>
      </left>
      <right/>
      <top style="medium">
        <color indexed="8"/>
      </top>
      <bottom>
        <color indexed="8"/>
      </bottom>
      <diagonal/>
    </border>
    <border>
      <left/>
      <right/>
      <top style="medium">
        <color indexed="8"/>
      </top>
      <bottom>
        <color indexed="8"/>
      </bottom>
      <diagonal/>
    </border>
    <border>
      <left/>
      <right>
        <color indexed="8"/>
      </right>
      <top style="thin">
        <color indexed="8"/>
      </top>
      <bottom/>
      <diagonal/>
    </border>
    <border>
      <left/>
      <right>
        <color indexed="8"/>
      </right>
      <top/>
      <bottom/>
      <diagonal/>
    </border>
    <border>
      <left/>
      <right>
        <color indexed="8"/>
      </right>
      <top>
        <color indexed="8"/>
      </top>
      <bottom/>
      <diagonal/>
    </border>
    <border>
      <left>
        <color indexed="8"/>
      </left>
      <right>
        <color indexed="8"/>
      </right>
      <top>
        <color indexed="8"/>
      </top>
      <bottom/>
      <diagonal/>
    </border>
    <border>
      <left>
        <color indexed="8"/>
      </left>
      <right style="thin">
        <color indexed="8"/>
      </right>
      <top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>
        <color indexed="8"/>
      </left>
      <right>
        <color indexed="8"/>
      </right>
      <top/>
      <bottom/>
      <diagonal/>
    </border>
    <border>
      <left>
        <color indexed="8"/>
      </left>
      <right>
        <color indexed="8"/>
      </right>
      <top/>
      <bottom>
        <color indexed="8"/>
      </bottom>
      <diagonal/>
    </border>
    <border>
      <left>
        <color indexed="8"/>
      </left>
      <right style="thin">
        <color indexed="8"/>
      </right>
      <top/>
      <bottom/>
      <diagonal/>
    </border>
    <border>
      <left/>
      <right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15"/>
      </right>
      <top style="thin">
        <color indexed="8"/>
      </top>
      <bottom/>
      <diagonal/>
    </border>
    <border>
      <left style="thin">
        <color indexed="15"/>
      </left>
      <right>
        <color indexed="8"/>
      </right>
      <top/>
      <bottom/>
      <diagonal/>
    </border>
    <border>
      <left/>
      <right style="thin">
        <color indexed="15"/>
      </right>
      <top/>
      <bottom style="thin">
        <color indexed="8"/>
      </bottom>
      <diagonal/>
    </border>
    <border>
      <left/>
      <right style="thin">
        <color indexed="15"/>
      </right>
      <top style="thin">
        <color indexed="8"/>
      </top>
      <bottom style="thin">
        <color indexed="8"/>
      </bottom>
      <diagonal/>
    </border>
    <border>
      <left>
        <color indexed="8"/>
      </left>
      <right style="thin">
        <color indexed="8"/>
      </right>
      <top/>
      <bottom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15"/>
      </left>
      <right>
        <color indexed="8"/>
      </right>
      <top/>
      <bottom>
        <color indexed="8"/>
      </bottom>
      <diagonal/>
    </border>
    <border>
      <left/>
      <right>
        <color indexed="8"/>
      </right>
      <top/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7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49" fontId="2" fillId="2" borderId="8" applyNumberFormat="1" applyFont="1" applyFill="1" applyBorder="1" applyAlignment="1" applyProtection="0">
      <alignment vertical="bottom"/>
    </xf>
    <xf numFmtId="0" fontId="3" fillId="2" borderId="9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2" fillId="2" borderId="9" applyNumberFormat="0" applyFont="1" applyFill="1" applyBorder="1" applyAlignment="1" applyProtection="0">
      <alignment vertical="bottom"/>
    </xf>
    <xf numFmtId="0" fontId="2" fillId="2" borderId="8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49" fontId="4" fillId="3" borderId="11" applyNumberFormat="1" applyFont="1" applyFill="1" applyBorder="1" applyAlignment="1" applyProtection="0">
      <alignment horizontal="center" vertical="bottom"/>
    </xf>
    <xf numFmtId="0" fontId="4" fillId="3" borderId="12" applyNumberFormat="0" applyFont="1" applyFill="1" applyBorder="1" applyAlignment="1" applyProtection="0">
      <alignment horizontal="center" vertical="bottom"/>
    </xf>
    <xf numFmtId="0" fontId="0" fillId="3" borderId="12" applyNumberFormat="0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49" fontId="2" fillId="2" borderId="14" applyNumberFormat="1" applyFont="1" applyFill="1" applyBorder="1" applyAlignment="1" applyProtection="0">
      <alignment vertical="bottom"/>
    </xf>
    <xf numFmtId="0" fontId="3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2" fillId="2" borderId="16" applyNumberFormat="0" applyFont="1" applyFill="1" applyBorder="1" applyAlignment="1" applyProtection="0">
      <alignment vertical="bottom"/>
    </xf>
    <xf numFmtId="49" fontId="2" fillId="2" borderId="14" applyNumberFormat="1" applyFont="1" applyFill="1" applyBorder="1" applyAlignment="1" applyProtection="0">
      <alignment horizontal="left" vertical="bottom"/>
    </xf>
    <xf numFmtId="0" fontId="2" fillId="2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49" fontId="4" fillId="3" borderId="19" applyNumberFormat="1" applyFont="1" applyFill="1" applyBorder="1" applyAlignment="1" applyProtection="0">
      <alignment horizontal="center" vertical="bottom"/>
    </xf>
    <xf numFmtId="0" fontId="4" fillId="3" borderId="20" applyNumberFormat="0" applyFont="1" applyFill="1" applyBorder="1" applyAlignment="1" applyProtection="0">
      <alignment horizontal="center" vertical="bottom"/>
    </xf>
    <xf numFmtId="0" fontId="0" fillId="3" borderId="20" applyNumberFormat="0" applyFont="1" applyFill="1" applyBorder="1" applyAlignment="1" applyProtection="0">
      <alignment horizontal="center" vertical="bottom"/>
    </xf>
    <xf numFmtId="0" fontId="3" fillId="2" borderId="17" applyNumberFormat="0" applyFont="1" applyFill="1" applyBorder="1" applyAlignment="1" applyProtection="0">
      <alignment vertical="bottom"/>
    </xf>
    <xf numFmtId="0" fontId="2" fillId="2" borderId="15" applyNumberFormat="0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0" fontId="2" fillId="2" borderId="22" applyNumberFormat="0" applyFont="1" applyFill="1" applyBorder="1" applyAlignment="1" applyProtection="0">
      <alignment vertical="bottom"/>
    </xf>
    <xf numFmtId="0" fontId="3" fillId="2" borderId="22" applyNumberFormat="0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2" fillId="2" borderId="23" applyNumberFormat="0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49" fontId="5" fillId="4" borderId="25" applyNumberFormat="1" applyFont="1" applyFill="1" applyBorder="1" applyAlignment="1" applyProtection="0">
      <alignment horizontal="left" vertical="bottom"/>
    </xf>
    <xf numFmtId="0" fontId="3" fillId="4" borderId="9" applyNumberFormat="0" applyFont="1" applyFill="1" applyBorder="1" applyAlignment="1" applyProtection="0">
      <alignment vertical="bottom"/>
    </xf>
    <xf numFmtId="49" fontId="6" fillId="2" borderId="26" applyNumberFormat="1" applyFont="1" applyFill="1" applyBorder="1" applyAlignment="1" applyProtection="0">
      <alignment vertical="center"/>
    </xf>
    <xf numFmtId="49" fontId="6" fillId="2" borderId="27" applyNumberFormat="1" applyFont="1" applyFill="1" applyBorder="1" applyAlignment="1" applyProtection="0">
      <alignment vertical="center"/>
    </xf>
    <xf numFmtId="49" fontId="7" fillId="2" borderId="27" applyNumberFormat="1" applyFont="1" applyFill="1" applyBorder="1" applyAlignment="1" applyProtection="0">
      <alignment horizontal="center" vertical="center" wrapText="1"/>
    </xf>
    <xf numFmtId="49" fontId="8" fillId="2" borderId="27" applyNumberFormat="1" applyFont="1" applyFill="1" applyBorder="1" applyAlignment="1" applyProtection="0">
      <alignment horizontal="center" vertical="center"/>
    </xf>
    <xf numFmtId="49" fontId="6" fillId="2" borderId="27" applyNumberFormat="1" applyFont="1" applyFill="1" applyBorder="1" applyAlignment="1" applyProtection="0">
      <alignment horizontal="center" vertical="center"/>
    </xf>
    <xf numFmtId="49" fontId="6" fillId="2" borderId="28" applyNumberFormat="1" applyFont="1" applyFill="1" applyBorder="1" applyAlignment="1" applyProtection="0">
      <alignment horizontal="center" vertical="center"/>
    </xf>
    <xf numFmtId="0" fontId="6" fillId="2" borderId="29" applyNumberFormat="0" applyFont="1" applyFill="1" applyBorder="1" applyAlignment="1" applyProtection="0">
      <alignment horizontal="center" vertical="bottom"/>
    </xf>
    <xf numFmtId="0" fontId="0" fillId="2" borderId="29" applyNumberFormat="0" applyFont="1" applyFill="1" applyBorder="1" applyAlignment="1" applyProtection="0">
      <alignment vertical="bottom"/>
    </xf>
    <xf numFmtId="49" fontId="0" fillId="2" borderId="30" applyNumberFormat="1" applyFont="1" applyFill="1" applyBorder="1" applyAlignment="1" applyProtection="0">
      <alignment horizontal="center" vertical="bottom" wrapText="1"/>
    </xf>
    <xf numFmtId="49" fontId="5" fillId="2" borderId="31" applyNumberFormat="1" applyFont="1" applyFill="1" applyBorder="1" applyAlignment="1" applyProtection="0">
      <alignment horizontal="center" vertical="bottom" wrapText="1"/>
    </xf>
    <xf numFmtId="49" fontId="5" fillId="2" borderId="31" applyNumberFormat="1" applyFont="1" applyFill="1" applyBorder="1" applyAlignment="1" applyProtection="0">
      <alignment horizontal="center" vertical="bottom"/>
    </xf>
    <xf numFmtId="49" fontId="2" fillId="2" borderId="26" applyNumberFormat="1" applyFont="1" applyFill="1" applyBorder="1" applyAlignment="1" applyProtection="0">
      <alignment vertical="bottom"/>
    </xf>
    <xf numFmtId="49" fontId="2" fillId="2" borderId="27" applyNumberFormat="1" applyFont="1" applyFill="1" applyBorder="1" applyAlignment="1" applyProtection="0">
      <alignment vertical="bottom"/>
    </xf>
    <xf numFmtId="0" fontId="0" fillId="4" borderId="27" applyNumberFormat="0" applyFont="1" applyFill="1" applyBorder="1" applyAlignment="1" applyProtection="0">
      <alignment horizontal="center" vertical="bottom"/>
    </xf>
    <xf numFmtId="59" fontId="2" fillId="2" borderId="27" applyNumberFormat="1" applyFont="1" applyFill="1" applyBorder="1" applyAlignment="1" applyProtection="0">
      <alignment horizontal="center" vertical="bottom"/>
    </xf>
    <xf numFmtId="60" fontId="2" fillId="2" borderId="27" applyNumberFormat="1" applyFont="1" applyFill="1" applyBorder="1" applyAlignment="1" applyProtection="0">
      <alignment horizontal="center" vertical="bottom"/>
    </xf>
    <xf numFmtId="0" fontId="0" fillId="4" borderId="32" applyNumberFormat="0" applyFont="1" applyFill="1" applyBorder="1" applyAlignment="1" applyProtection="0">
      <alignment horizontal="center" vertical="bottom"/>
    </xf>
    <xf numFmtId="49" fontId="2" fillId="2" borderId="33" applyNumberFormat="1" applyFont="1" applyFill="1" applyBorder="1" applyAlignment="1" applyProtection="0">
      <alignment vertical="bottom"/>
    </xf>
    <xf numFmtId="0" fontId="2" fillId="4" borderId="32" applyNumberFormat="0" applyFont="1" applyFill="1" applyBorder="1" applyAlignment="1" applyProtection="0">
      <alignment vertical="bottom"/>
    </xf>
    <xf numFmtId="20" fontId="0" fillId="2" borderId="28" applyNumberFormat="1" applyFont="1" applyFill="1" applyBorder="1" applyAlignment="1" applyProtection="0">
      <alignment vertical="bottom"/>
    </xf>
    <xf numFmtId="49" fontId="2" fillId="2" borderId="29" applyNumberFormat="1" applyFont="1" applyFill="1" applyBorder="1" applyAlignment="1" applyProtection="0">
      <alignment horizontal="center" vertical="bottom"/>
    </xf>
    <xf numFmtId="0" fontId="0" fillId="2" borderId="34" applyNumberFormat="1" applyFont="1" applyFill="1" applyBorder="1" applyAlignment="1" applyProtection="0">
      <alignment horizontal="center" vertical="bottom"/>
    </xf>
    <xf numFmtId="0" fontId="0" fillId="2" borderId="6" applyNumberFormat="1" applyFont="1" applyFill="1" applyBorder="1" applyAlignment="1" applyProtection="0">
      <alignment horizontal="center" vertical="bottom"/>
    </xf>
    <xf numFmtId="0" fontId="2" fillId="2" borderId="28" applyNumberFormat="0" applyFont="1" applyFill="1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horizontal="center" vertical="bottom"/>
    </xf>
    <xf numFmtId="0" fontId="2" fillId="2" borderId="28" applyNumberFormat="0" applyFont="1" applyFill="1" applyBorder="1" applyAlignment="1" applyProtection="0">
      <alignment horizontal="center" vertical="bottom"/>
    </xf>
    <xf numFmtId="49" fontId="3" fillId="2" borderId="26" applyNumberFormat="1" applyFont="1" applyFill="1" applyBorder="1" applyAlignment="1" applyProtection="0">
      <alignment vertical="bottom"/>
    </xf>
    <xf numFmtId="49" fontId="3" fillId="2" borderId="27" applyNumberFormat="1" applyFont="1" applyFill="1" applyBorder="1" applyAlignment="1" applyProtection="0">
      <alignment vertical="bottom"/>
    </xf>
    <xf numFmtId="0" fontId="9" fillId="2" borderId="28" applyNumberFormat="0" applyFont="1" applyFill="1" applyBorder="1" applyAlignment="1" applyProtection="0">
      <alignment horizontal="center" vertical="bottom"/>
    </xf>
    <xf numFmtId="49" fontId="6" fillId="2" borderId="26" applyNumberFormat="1" applyFont="1" applyFill="1" applyBorder="1" applyAlignment="1" applyProtection="0">
      <alignment vertical="bottom"/>
    </xf>
    <xf numFmtId="49" fontId="6" fillId="2" borderId="32" applyNumberFormat="1" applyFont="1" applyFill="1" applyBorder="1" applyAlignment="1" applyProtection="0">
      <alignment vertical="bottom"/>
    </xf>
    <xf numFmtId="0" fontId="6" fillId="2" borderId="16" applyNumberFormat="0" applyFont="1" applyFill="1" applyBorder="1" applyAlignment="1" applyProtection="0">
      <alignment horizontal="center" vertical="bottom"/>
    </xf>
    <xf numFmtId="0" fontId="4" fillId="2" borderId="16" applyNumberFormat="0" applyFont="1" applyFill="1" applyBorder="1" applyAlignment="1" applyProtection="0">
      <alignment horizontal="center" vertical="bottom"/>
    </xf>
    <xf numFmtId="0" fontId="6" fillId="2" borderId="16" applyNumberFormat="0" applyFont="1" applyFill="1" applyBorder="1" applyAlignment="1" applyProtection="0">
      <alignment vertical="bottom"/>
    </xf>
    <xf numFmtId="0" fontId="6" fillId="2" borderId="33" applyNumberFormat="0" applyFont="1" applyFill="1" applyBorder="1" applyAlignment="1" applyProtection="0">
      <alignment horizontal="center" vertical="bottom"/>
    </xf>
    <xf numFmtId="0" fontId="0" fillId="2" borderId="34" applyNumberFormat="0" applyFont="1" applyFill="1" applyBorder="1" applyAlignment="1" applyProtection="0">
      <alignment horizontal="center" vertical="bottom"/>
    </xf>
    <xf numFmtId="0" fontId="0" fillId="2" borderId="6" applyNumberFormat="0" applyFont="1" applyFill="1" applyBorder="1" applyAlignment="1" applyProtection="0">
      <alignment horizontal="center" vertical="bottom"/>
    </xf>
    <xf numFmtId="0" fontId="9" fillId="4" borderId="32" applyNumberFormat="0" applyFont="1" applyFill="1" applyBorder="1" applyAlignment="1" applyProtection="0">
      <alignment horizontal="center" vertical="bottom"/>
    </xf>
    <xf numFmtId="49" fontId="2" fillId="2" borderId="35" applyNumberFormat="1" applyFont="1" applyFill="1" applyBorder="1" applyAlignment="1" applyProtection="0">
      <alignment vertical="bottom"/>
    </xf>
    <xf numFmtId="49" fontId="2" fillId="2" borderId="36" applyNumberFormat="1" applyFont="1" applyFill="1" applyBorder="1" applyAlignment="1" applyProtection="0">
      <alignment vertical="bottom"/>
    </xf>
    <xf numFmtId="59" fontId="2" fillId="2" borderId="36" applyNumberFormat="1" applyFont="1" applyFill="1" applyBorder="1" applyAlignment="1" applyProtection="0">
      <alignment horizontal="center" vertical="bottom"/>
    </xf>
    <xf numFmtId="60" fontId="2" fillId="2" borderId="36" applyNumberFormat="1" applyFont="1" applyFill="1" applyBorder="1" applyAlignment="1" applyProtection="0">
      <alignment horizontal="center" vertical="bottom"/>
    </xf>
    <xf numFmtId="49" fontId="2" fillId="2" borderId="23" applyNumberFormat="1" applyFont="1" applyFill="1" applyBorder="1" applyAlignment="1" applyProtection="0">
      <alignment vertical="bottom"/>
    </xf>
    <xf numFmtId="0" fontId="9" fillId="2" borderId="23" applyNumberFormat="0" applyFont="1" applyFill="1" applyBorder="1" applyAlignment="1" applyProtection="0">
      <alignment horizontal="center" vertical="bottom"/>
    </xf>
    <xf numFmtId="49" fontId="2" fillId="2" borderId="23" applyNumberFormat="1" applyFont="1" applyFill="1" applyBorder="1" applyAlignment="1" applyProtection="0">
      <alignment horizontal="center" vertical="bottom"/>
    </xf>
    <xf numFmtId="0" fontId="2" fillId="2" borderId="16" applyNumberFormat="0" applyFont="1" applyFill="1" applyBorder="1" applyAlignment="1" applyProtection="0">
      <alignment horizontal="center" vertical="bottom"/>
    </xf>
    <xf numFmtId="49" fontId="2" fillId="2" borderId="16" applyNumberFormat="1" applyFont="1" applyFill="1" applyBorder="1" applyAlignment="1" applyProtection="0">
      <alignment horizontal="center" vertical="bottom"/>
    </xf>
    <xf numFmtId="20" fontId="0" fillId="2" borderId="16" applyNumberFormat="1" applyFont="1" applyFill="1" applyBorder="1" applyAlignment="1" applyProtection="0">
      <alignment vertical="bottom"/>
    </xf>
    <xf numFmtId="49" fontId="2" fillId="2" borderId="33" applyNumberFormat="1" applyFont="1" applyFill="1" applyBorder="1" applyAlignment="1" applyProtection="0">
      <alignment horizontal="center" vertical="bottom"/>
    </xf>
    <xf numFmtId="49" fontId="0" fillId="2" borderId="34" applyNumberFormat="1" applyFont="1" applyFill="1" applyBorder="1" applyAlignment="1" applyProtection="0">
      <alignment horizontal="center" vertical="bottom"/>
    </xf>
    <xf numFmtId="49" fontId="6" fillId="2" borderId="37" applyNumberFormat="1" applyFont="1" applyFill="1" applyBorder="1" applyAlignment="1" applyProtection="0">
      <alignment vertical="bottom"/>
    </xf>
    <xf numFmtId="49" fontId="6" fillId="2" borderId="38" applyNumberFormat="1" applyFont="1" applyFill="1" applyBorder="1" applyAlignment="1" applyProtection="0">
      <alignment vertical="bottom"/>
    </xf>
    <xf numFmtId="0" fontId="0" fillId="2" borderId="39" applyNumberFormat="0" applyFont="1" applyFill="1" applyBorder="1" applyAlignment="1" applyProtection="0">
      <alignment vertical="bottom"/>
    </xf>
    <xf numFmtId="0" fontId="0" fillId="2" borderId="40" applyNumberFormat="0" applyFont="1" applyFill="1" applyBorder="1" applyAlignment="1" applyProtection="0">
      <alignment vertical="bottom"/>
    </xf>
    <xf numFmtId="60" fontId="0" fillId="2" borderId="41" applyNumberFormat="1" applyFont="1" applyFill="1" applyBorder="1" applyAlignment="1" applyProtection="0">
      <alignment horizontal="center" vertical="bottom"/>
    </xf>
    <xf numFmtId="49" fontId="6" fillId="2" borderId="42" applyNumberFormat="1" applyFont="1" applyFill="1" applyBorder="1" applyAlignment="1" applyProtection="0">
      <alignment horizontal="center" vertical="center"/>
    </xf>
    <xf numFmtId="0" fontId="6" fillId="2" borderId="43" applyNumberFormat="0" applyFont="1" applyFill="1" applyBorder="1" applyAlignment="1" applyProtection="0">
      <alignment horizontal="center" vertical="center"/>
    </xf>
    <xf numFmtId="0" fontId="6" fillId="2" borderId="44" applyNumberFormat="0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horizontal="left" vertical="bottom"/>
    </xf>
    <xf numFmtId="0" fontId="0" fillId="2" borderId="45" applyNumberFormat="0" applyFont="1" applyFill="1" applyBorder="1" applyAlignment="1" applyProtection="0">
      <alignment horizontal="right" vertical="bottom"/>
    </xf>
    <xf numFmtId="0" fontId="0" fillId="2" borderId="28" applyNumberFormat="0" applyFont="1" applyFill="1" applyBorder="1" applyAlignment="1" applyProtection="0">
      <alignment horizontal="right" vertical="bottom"/>
    </xf>
    <xf numFmtId="49" fontId="0" fillId="2" borderId="29" applyNumberFormat="1" applyFont="1" applyFill="1" applyBorder="1" applyAlignment="1" applyProtection="0">
      <alignment horizontal="right" vertical="bottom"/>
    </xf>
    <xf numFmtId="0" fontId="0" fillId="2" borderId="34" applyNumberFormat="0" applyFont="1" applyFill="1" applyBorder="1" applyAlignment="1" applyProtection="0">
      <alignment vertical="bottom"/>
    </xf>
    <xf numFmtId="49" fontId="11" fillId="2" borderId="1" applyNumberFormat="1" applyFont="1" applyFill="1" applyBorder="1" applyAlignment="1" applyProtection="0">
      <alignment vertical="bottom"/>
    </xf>
    <xf numFmtId="49" fontId="11" fillId="2" borderId="46" applyNumberFormat="1" applyFont="1" applyFill="1" applyBorder="1" applyAlignment="1" applyProtection="0">
      <alignment vertical="bottom"/>
    </xf>
    <xf numFmtId="0" fontId="0" fillId="2" borderId="47" applyNumberFormat="0" applyFont="1" applyFill="1" applyBorder="1" applyAlignment="1" applyProtection="0">
      <alignment vertical="bottom"/>
    </xf>
    <xf numFmtId="60" fontId="0" fillId="2" borderId="47" applyNumberFormat="1" applyFont="1" applyFill="1" applyBorder="1" applyAlignment="1" applyProtection="0">
      <alignment horizontal="center" vertical="bottom"/>
    </xf>
    <xf numFmtId="0" fontId="0" fillId="2" borderId="22" applyNumberFormat="0" applyFont="1" applyFill="1" applyBorder="1" applyAlignment="1" applyProtection="0">
      <alignment vertical="center"/>
    </xf>
    <xf numFmtId="0" fontId="0" fillId="2" borderId="14" applyNumberFormat="0" applyFont="1" applyFill="1" applyBorder="1" applyAlignment="1" applyProtection="0">
      <alignment vertical="center"/>
    </xf>
    <xf numFmtId="0" fontId="0" fillId="2" borderId="8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48" applyNumberFormat="0" applyFont="1" applyFill="1" applyBorder="1" applyAlignment="1" applyProtection="0">
      <alignment vertical="bottom"/>
    </xf>
    <xf numFmtId="49" fontId="11" fillId="2" borderId="2" applyNumberFormat="1" applyFont="1" applyFill="1" applyBorder="1" applyAlignment="1" applyProtection="0">
      <alignment vertical="bottom"/>
    </xf>
    <xf numFmtId="60" fontId="0" fillId="2" borderId="3" applyNumberFormat="1" applyFont="1" applyFill="1" applyBorder="1" applyAlignment="1" applyProtection="0">
      <alignment horizontal="center" vertical="bottom"/>
    </xf>
    <xf numFmtId="0" fontId="0" fillId="2" borderId="3" applyNumberFormat="0" applyFont="1" applyFill="1" applyBorder="1" applyAlignment="1" applyProtection="0">
      <alignment vertical="center"/>
    </xf>
    <xf numFmtId="0" fontId="0" fillId="2" borderId="10" applyNumberFormat="0" applyFont="1" applyFill="1" applyBorder="1" applyAlignment="1" applyProtection="0">
      <alignment vertical="center"/>
    </xf>
    <xf numFmtId="0" fontId="0" fillId="2" borderId="13" applyNumberFormat="0" applyFont="1" applyFill="1" applyBorder="1" applyAlignment="1" applyProtection="0">
      <alignment vertical="center"/>
    </xf>
    <xf numFmtId="0" fontId="0" fillId="2" borderId="17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0" fillId="2" borderId="49" applyNumberFormat="0" applyFont="1" applyFill="1" applyBorder="1" applyAlignment="1" applyProtection="0">
      <alignment vertical="bottom"/>
    </xf>
    <xf numFmtId="49" fontId="12" fillId="2" borderId="8" applyNumberFormat="1" applyFont="1" applyFill="1" applyBorder="1" applyAlignment="1" applyProtection="0">
      <alignment vertical="bottom"/>
    </xf>
    <xf numFmtId="0" fontId="3" fillId="2" borderId="8" applyNumberFormat="0" applyFont="1" applyFill="1" applyBorder="1" applyAlignment="1" applyProtection="0">
      <alignment vertical="bottom"/>
    </xf>
    <xf numFmtId="60" fontId="0" fillId="2" borderId="50" applyNumberFormat="1" applyFont="1" applyFill="1" applyBorder="1" applyAlignment="1" applyProtection="0">
      <alignment horizontal="center" vertical="bottom"/>
    </xf>
    <xf numFmtId="0" fontId="0" fillId="2" borderId="51" applyNumberFormat="0" applyFont="1" applyFill="1" applyBorder="1" applyAlignment="1" applyProtection="0">
      <alignment vertical="center"/>
    </xf>
    <xf numFmtId="49" fontId="2" fillId="2" borderId="52" applyNumberFormat="1" applyFont="1" applyFill="1" applyBorder="1" applyAlignment="1" applyProtection="0">
      <alignment vertical="bottom"/>
    </xf>
    <xf numFmtId="0" fontId="0" fillId="2" borderId="27" applyNumberFormat="0" applyFont="1" applyFill="1" applyBorder="1" applyAlignment="1" applyProtection="0">
      <alignment vertical="center"/>
    </xf>
    <xf numFmtId="49" fontId="2" fillId="2" borderId="53" applyNumberFormat="1" applyFont="1" applyFill="1" applyBorder="1" applyAlignment="1" applyProtection="0">
      <alignment vertical="bottom"/>
    </xf>
    <xf numFmtId="0" fontId="0" fillId="2" borderId="27" applyNumberFormat="0" applyFont="1" applyFill="1" applyBorder="1" applyAlignment="1" applyProtection="0">
      <alignment vertical="bottom"/>
    </xf>
    <xf numFmtId="49" fontId="2" fillId="2" borderId="54" applyNumberFormat="1" applyFont="1" applyFill="1" applyBorder="1" applyAlignment="1" applyProtection="0">
      <alignment vertical="bottom"/>
    </xf>
    <xf numFmtId="0" fontId="11" fillId="2" borderId="14" applyNumberFormat="0" applyFont="1" applyFill="1" applyBorder="1" applyAlignment="1" applyProtection="0">
      <alignment vertical="bottom"/>
    </xf>
    <xf numFmtId="0" fontId="3" fillId="2" borderId="14" applyNumberFormat="0" applyFont="1" applyFill="1" applyBorder="1" applyAlignment="1" applyProtection="0">
      <alignment vertical="bottom"/>
    </xf>
    <xf numFmtId="60" fontId="0" fillId="2" borderId="49" applyNumberFormat="1" applyFont="1" applyFill="1" applyBorder="1" applyAlignment="1" applyProtection="0">
      <alignment horizontal="center" vertical="bottom"/>
    </xf>
    <xf numFmtId="0" fontId="0" fillId="2" borderId="55" applyNumberFormat="0" applyFont="1" applyFill="1" applyBorder="1" applyAlignment="1" applyProtection="0">
      <alignment vertical="center"/>
    </xf>
    <xf numFmtId="0" fontId="0" fillId="2" borderId="16" applyNumberFormat="0" applyFont="1" applyFill="1" applyBorder="1" applyAlignment="1" applyProtection="0">
      <alignment vertical="center"/>
    </xf>
    <xf numFmtId="49" fontId="12" fillId="2" borderId="14" applyNumberFormat="1" applyFont="1" applyFill="1" applyBorder="1" applyAlignment="1" applyProtection="0">
      <alignment vertical="bottom"/>
    </xf>
    <xf numFmtId="0" fontId="0" fillId="2" borderId="56" applyNumberFormat="0" applyFont="1" applyFill="1" applyBorder="1" applyAlignment="1" applyProtection="0">
      <alignment vertical="center"/>
    </xf>
    <xf numFmtId="49" fontId="3" fillId="2" borderId="57" applyNumberFormat="1" applyFont="1" applyFill="1" applyBorder="1" applyAlignment="1" applyProtection="0">
      <alignment vertical="center"/>
    </xf>
    <xf numFmtId="49" fontId="13" fillId="2" borderId="53" applyNumberFormat="1" applyFont="1" applyFill="1" applyBorder="1" applyAlignment="1" applyProtection="0">
      <alignment vertical="bottom"/>
    </xf>
    <xf numFmtId="0" fontId="12" fillId="2" borderId="14" applyNumberFormat="0" applyFont="1" applyFill="1" applyBorder="1" applyAlignment="1" applyProtection="0">
      <alignment vertical="bottom"/>
    </xf>
    <xf numFmtId="60" fontId="0" fillId="2" borderId="14" applyNumberFormat="1" applyFont="1" applyFill="1" applyBorder="1" applyAlignment="1" applyProtection="0">
      <alignment horizontal="center" vertical="bottom"/>
    </xf>
    <xf numFmtId="0" fontId="3" fillId="2" borderId="22" applyNumberFormat="0" applyFont="1" applyFill="1" applyBorder="1" applyAlignment="1" applyProtection="0">
      <alignment vertical="center"/>
    </xf>
    <xf numFmtId="0" fontId="0" fillId="2" borderId="23" applyNumberFormat="0" applyFont="1" applyFill="1" applyBorder="1" applyAlignment="1" applyProtection="0">
      <alignment vertical="center"/>
    </xf>
    <xf numFmtId="0" fontId="13" fillId="2" borderId="14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center"/>
    </xf>
    <xf numFmtId="49" fontId="6" fillId="2" borderId="14" applyNumberFormat="1" applyFont="1" applyFill="1" applyBorder="1" applyAlignment="1" applyProtection="0">
      <alignment vertical="bottom"/>
    </xf>
    <xf numFmtId="60" fontId="0" fillId="2" borderId="17" applyNumberFormat="1" applyFont="1" applyFill="1" applyBorder="1" applyAlignment="1" applyProtection="0">
      <alignment horizontal="center" vertical="bottom"/>
    </xf>
    <xf numFmtId="0" fontId="0" fillId="2" borderId="9" applyNumberFormat="0" applyFont="1" applyFill="1" applyBorder="1" applyAlignment="1" applyProtection="0">
      <alignment vertical="center"/>
    </xf>
    <xf numFmtId="0" fontId="0" fillId="2" borderId="8" applyNumberFormat="0" applyFont="1" applyFill="1" applyBorder="1" applyAlignment="1" applyProtection="0">
      <alignment vertical="center"/>
    </xf>
    <xf numFmtId="49" fontId="6" fillId="2" borderId="14" applyNumberFormat="1" applyFont="1" applyFill="1" applyBorder="1" applyAlignment="1" applyProtection="0">
      <alignment horizontal="right" vertical="bottom"/>
    </xf>
    <xf numFmtId="0" fontId="0" fillId="2" borderId="58" applyNumberFormat="0" applyFont="1" applyFill="1" applyBorder="1" applyAlignment="1" applyProtection="0">
      <alignment vertical="bottom"/>
    </xf>
    <xf numFmtId="60" fontId="0" fillId="2" borderId="15" applyNumberFormat="1" applyFont="1" applyFill="1" applyBorder="1" applyAlignment="1" applyProtection="0">
      <alignment horizontal="center" vertical="bottom"/>
    </xf>
    <xf numFmtId="49" fontId="6" fillId="2" borderId="14" applyNumberFormat="1" applyFont="1" applyFill="1" applyBorder="1" applyAlignment="1" applyProtection="0">
      <alignment vertical="center"/>
    </xf>
    <xf numFmtId="0" fontId="0" fillId="2" borderId="17" applyNumberFormat="0" applyFont="1" applyFill="1" applyBorder="1" applyAlignment="1" applyProtection="0">
      <alignment vertical="center"/>
    </xf>
    <xf numFmtId="49" fontId="6" fillId="2" borderId="17" applyNumberFormat="1" applyFont="1" applyFill="1" applyBorder="1" applyAlignment="1" applyProtection="0">
      <alignment vertical="center"/>
    </xf>
    <xf numFmtId="0" fontId="3" fillId="2" borderId="16" applyNumberFormat="0" applyFont="1" applyFill="1" applyBorder="1" applyAlignment="1" applyProtection="0">
      <alignment vertical="bottom"/>
    </xf>
    <xf numFmtId="60" fontId="0" fillId="2" borderId="16" applyNumberFormat="1" applyFont="1" applyFill="1" applyBorder="1" applyAlignment="1" applyProtection="0">
      <alignment horizontal="center" vertical="bottom"/>
    </xf>
    <xf numFmtId="49" fontId="2" fillId="2" borderId="22" applyNumberFormat="1" applyFont="1" applyFill="1" applyBorder="1" applyAlignment="1" applyProtection="0">
      <alignment vertical="bottom"/>
    </xf>
    <xf numFmtId="0" fontId="0" fillId="2" borderId="22" applyNumberFormat="0" applyFont="1" applyFill="1" applyBorder="1" applyAlignment="1" applyProtection="0">
      <alignment vertical="bottom"/>
    </xf>
    <xf numFmtId="0" fontId="0" fillId="2" borderId="57" applyNumberFormat="0" applyFont="1" applyFill="1" applyBorder="1" applyAlignment="1" applyProtection="0">
      <alignment vertical="bottom"/>
    </xf>
    <xf numFmtId="49" fontId="3" fillId="2" borderId="59" applyNumberFormat="1" applyFont="1" applyFill="1" applyBorder="1" applyAlignment="1" applyProtection="0">
      <alignment vertical="top"/>
    </xf>
    <xf numFmtId="0" fontId="0" fillId="2" borderId="60" applyNumberFormat="0" applyFont="1" applyFill="1" applyBorder="1" applyAlignment="1" applyProtection="0">
      <alignment vertical="bottom"/>
    </xf>
    <xf numFmtId="0" fontId="0" fillId="2" borderId="61" applyNumberFormat="0" applyFont="1" applyFill="1" applyBorder="1" applyAlignment="1" applyProtection="0">
      <alignment vertical="center"/>
    </xf>
    <xf numFmtId="49" fontId="2" fillId="2" borderId="7" applyNumberFormat="1" applyFont="1" applyFill="1" applyBorder="1" applyAlignment="1" applyProtection="0">
      <alignment vertical="bottom"/>
    </xf>
    <xf numFmtId="0" fontId="0" fillId="2" borderId="50" applyNumberFormat="0" applyFont="1" applyFill="1" applyBorder="1" applyAlignment="1" applyProtection="0">
      <alignment vertical="bottom"/>
    </xf>
    <xf numFmtId="0" fontId="0" fillId="2" borderId="62" applyNumberFormat="0" applyFont="1" applyFill="1" applyBorder="1" applyAlignment="1" applyProtection="0">
      <alignment vertical="bottom"/>
    </xf>
    <xf numFmtId="49" fontId="2" fillId="2" borderId="13" applyNumberFormat="1" applyFont="1" applyFill="1" applyBorder="1" applyAlignment="1" applyProtection="0">
      <alignment vertical="bottom"/>
    </xf>
    <xf numFmtId="0" fontId="2" fillId="2" borderId="14" applyNumberFormat="0" applyFont="1" applyFill="1" applyBorder="1" applyAlignment="1" applyProtection="0">
      <alignment vertical="bottom"/>
    </xf>
    <xf numFmtId="0" fontId="2" fillId="2" borderId="49" applyNumberFormat="0" applyFont="1" applyFill="1" applyBorder="1" applyAlignment="1" applyProtection="0">
      <alignment vertical="bottom"/>
    </xf>
    <xf numFmtId="0" fontId="0" fillId="2" borderId="63" applyNumberFormat="0" applyFont="1" applyFill="1" applyBorder="1" applyAlignment="1" applyProtection="0">
      <alignment vertical="bottom"/>
    </xf>
    <xf numFmtId="0" fontId="3" fillId="2" borderId="49" applyNumberFormat="0" applyFont="1" applyFill="1" applyBorder="1" applyAlignment="1" applyProtection="0">
      <alignment vertical="bottom"/>
    </xf>
    <xf numFmtId="0" fontId="0" fillId="2" borderId="64" applyNumberFormat="0" applyFont="1" applyFill="1" applyBorder="1" applyAlignment="1" applyProtection="0">
      <alignment vertical="bottom"/>
    </xf>
    <xf numFmtId="49" fontId="2" fillId="2" borderId="65" applyNumberFormat="1" applyFont="1" applyFill="1" applyBorder="1" applyAlignment="1" applyProtection="0">
      <alignment vertical="bottom"/>
    </xf>
    <xf numFmtId="0" fontId="0" fillId="2" borderId="66" applyNumberFormat="0" applyFont="1" applyFill="1" applyBorder="1" applyAlignment="1" applyProtection="0">
      <alignment vertical="center"/>
    </xf>
    <xf numFmtId="49" fontId="2" fillId="2" borderId="21" applyNumberFormat="1" applyFont="1" applyFill="1" applyBorder="1" applyAlignment="1" applyProtection="0">
      <alignment vertical="bottom"/>
    </xf>
    <xf numFmtId="0" fontId="14" fillId="2" borderId="22" applyNumberFormat="0" applyFont="1" applyFill="1" applyBorder="1" applyAlignment="1" applyProtection="0">
      <alignment vertical="bottom"/>
    </xf>
    <xf numFmtId="0" fontId="0" fillId="2" borderId="67" applyNumberFormat="0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fffff2cb"/>
      <rgbColor rgb="ffff0000"/>
      <rgbColor rgb="ff00b0f0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178825</xdr:colOff>
      <xdr:row>0</xdr:row>
      <xdr:rowOff>0</xdr:rowOff>
    </xdr:from>
    <xdr:to>
      <xdr:col>2</xdr:col>
      <xdr:colOff>182544</xdr:colOff>
      <xdr:row>0</xdr:row>
      <xdr:rowOff>791121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93125" y="-1"/>
          <a:ext cx="791120" cy="79112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29063</xdr:colOff>
      <xdr:row>0</xdr:row>
      <xdr:rowOff>0</xdr:rowOff>
    </xdr:from>
    <xdr:to>
      <xdr:col>11</xdr:col>
      <xdr:colOff>308101</xdr:colOff>
      <xdr:row>1</xdr:row>
      <xdr:rowOff>47756</xdr:rowOff>
    </xdr:to>
    <xdr:sp>
      <xdr:nvSpPr>
        <xdr:cNvPr id="3" name="CANADIAN DANCE TEACHERS’ ASSOCIATION…"/>
        <xdr:cNvSpPr txBox="1"/>
      </xdr:nvSpPr>
      <xdr:spPr>
        <a:xfrm>
          <a:off x="1705463" y="-62211"/>
          <a:ext cx="3631839" cy="95390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ctr" defTabSz="457200" latinLnBrk="0">
            <a:lnSpc>
              <a:spcPct val="9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5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1" baseline="0" cap="none" i="0" spc="0" strike="noStrike" sz="15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CANADIAN DANCE TEACHERS’ ASSOCIATION</a:t>
          </a:r>
          <a:endParaRPr b="1" baseline="0" cap="none" i="0" spc="0" strike="noStrike" sz="15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ctr" defTabSz="457200" latinLnBrk="0">
            <a:lnSpc>
              <a:spcPct val="9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9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endParaRPr b="1" baseline="0" cap="none" i="0" spc="0" strike="noStrike" sz="9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ctr" defTabSz="457200" latinLnBrk="0">
            <a:lnSpc>
              <a:spcPct val="9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6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1" baseline="0" cap="none" i="0" spc="0" strike="noStrike" sz="16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BALLET EXAM ENTRY FORM - PART B</a:t>
          </a:r>
          <a:endParaRPr b="1" baseline="0" cap="none" i="0" spc="0" strike="noStrike" sz="16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ctr" defTabSz="457200" latinLnBrk="0">
            <a:lnSpc>
              <a:spcPct val="9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3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1" baseline="0" cap="none" i="0" spc="0" strike="noStrike" sz="13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FEE SUMMARY SHEET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dtaexams@cdtanational.ca" TargetMode="External"/><Relationship Id="rId2" Type="http://schemas.openxmlformats.org/officeDocument/2006/relationships/hyperlink" Target="mailto:cdtaexams@cdtanational.ca" TargetMode="External"/><Relationship Id="rId3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R49"/>
  <sheetViews>
    <sheetView workbookViewId="0" showGridLines="0" defaultGridColor="1"/>
  </sheetViews>
  <sheetFormatPr defaultColWidth="9.16667" defaultRowHeight="14.4" customHeight="1" outlineLevelRow="0" outlineLevelCol="0"/>
  <cols>
    <col min="1" max="1" width="1.5" style="1" customWidth="1"/>
    <col min="2" max="2" width="10.3516" style="1" customWidth="1"/>
    <col min="3" max="3" width="5.15625" style="1" customWidth="1"/>
    <col min="4" max="4" width="5.04688" style="1" customWidth="1"/>
    <col min="5" max="5" width="7.8125" style="1" customWidth="1"/>
    <col min="6" max="6" width="5.30469" style="1" customWidth="1"/>
    <col min="7" max="7" width="6.60156" style="1" customWidth="1"/>
    <col min="8" max="8" width="5.30469" style="1" customWidth="1"/>
    <col min="9" max="9" width="6.86719" style="1" customWidth="1"/>
    <col min="10" max="10" width="5.30469" style="1" customWidth="1"/>
    <col min="11" max="11" width="6.60156" style="1" customWidth="1"/>
    <col min="12" max="12" width="5.30469" style="1" customWidth="1"/>
    <col min="13" max="13" width="6.60156" style="1" customWidth="1"/>
    <col min="14" max="14" width="7.17188" style="1" customWidth="1"/>
    <col min="15" max="15" width="5.53906" style="1" customWidth="1"/>
    <col min="16" max="18" hidden="1" width="9.16667" style="1" customWidth="1"/>
    <col min="19" max="16384" width="9.17188" style="1" customWidth="1"/>
  </cols>
  <sheetData>
    <row r="1" ht="71.35" customHeight="1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6"/>
      <c r="Q1" s="7"/>
      <c r="R1" s="7"/>
    </row>
    <row r="2" ht="15.8" customHeight="1">
      <c r="A2" s="8"/>
      <c r="B2" t="s" s="9">
        <v>0</v>
      </c>
      <c r="C2" s="10"/>
      <c r="D2" s="11"/>
      <c r="E2" s="11"/>
      <c r="F2" s="12"/>
      <c r="G2" s="12"/>
      <c r="H2" s="12"/>
      <c r="I2" s="12"/>
      <c r="J2" t="s" s="9">
        <v>1</v>
      </c>
      <c r="K2" s="13"/>
      <c r="L2" s="12"/>
      <c r="M2" s="12"/>
      <c r="N2" s="11"/>
      <c r="O2" s="14"/>
      <c r="P2" s="15"/>
      <c r="Q2" s="16"/>
      <c r="R2" s="17"/>
    </row>
    <row r="3" ht="15.8" customHeight="1">
      <c r="A3" s="18"/>
      <c r="B3" t="s" s="19">
        <v>2</v>
      </c>
      <c r="C3" s="20"/>
      <c r="D3" s="21"/>
      <c r="E3" s="21"/>
      <c r="F3" s="22"/>
      <c r="G3" s="22"/>
      <c r="H3" s="22"/>
      <c r="I3" s="22"/>
      <c r="J3" t="s" s="23">
        <v>3</v>
      </c>
      <c r="K3" s="24"/>
      <c r="L3" s="22"/>
      <c r="M3" s="22"/>
      <c r="N3" s="21"/>
      <c r="O3" s="25"/>
      <c r="P3" s="26"/>
      <c r="Q3" s="27"/>
      <c r="R3" s="28"/>
    </row>
    <row r="4" ht="15.8" customHeight="1">
      <c r="A4" s="18"/>
      <c r="B4" t="s" s="19">
        <v>4</v>
      </c>
      <c r="C4" s="29"/>
      <c r="D4" s="21"/>
      <c r="E4" s="21"/>
      <c r="F4" s="22"/>
      <c r="G4" s="22"/>
      <c r="H4" s="22"/>
      <c r="I4" s="22"/>
      <c r="J4" t="s" s="23">
        <v>5</v>
      </c>
      <c r="K4" s="30"/>
      <c r="L4" s="22"/>
      <c r="M4" s="22"/>
      <c r="N4" s="21"/>
      <c r="O4" s="25"/>
      <c r="P4" s="26"/>
      <c r="Q4" s="27"/>
      <c r="R4" s="28"/>
    </row>
    <row r="5" ht="15.8" customHeight="1">
      <c r="A5" s="18"/>
      <c r="B5" t="s" s="19">
        <v>6</v>
      </c>
      <c r="C5" s="20"/>
      <c r="D5" s="21"/>
      <c r="E5" s="21"/>
      <c r="F5" s="22"/>
      <c r="G5" s="22"/>
      <c r="H5" s="22"/>
      <c r="I5" s="22"/>
      <c r="J5" t="s" s="19">
        <v>7</v>
      </c>
      <c r="K5" s="24"/>
      <c r="L5" s="22"/>
      <c r="M5" s="21"/>
      <c r="N5" s="21"/>
      <c r="O5" s="25"/>
      <c r="P5" s="26"/>
      <c r="Q5" s="27"/>
      <c r="R5" s="28"/>
    </row>
    <row r="6" ht="9.35" customHeight="1">
      <c r="A6" s="31"/>
      <c r="B6" s="32"/>
      <c r="C6" s="33"/>
      <c r="D6" s="34"/>
      <c r="E6" s="34"/>
      <c r="F6" s="35"/>
      <c r="G6" s="35"/>
      <c r="H6" s="35"/>
      <c r="I6" s="35"/>
      <c r="J6" s="32"/>
      <c r="K6" s="35"/>
      <c r="L6" s="35"/>
      <c r="M6" s="34"/>
      <c r="N6" s="34"/>
      <c r="O6" s="36"/>
      <c r="P6" s="26"/>
      <c r="Q6" s="27"/>
      <c r="R6" s="28"/>
    </row>
    <row r="7" ht="14.4" customHeight="1">
      <c r="A7" s="2"/>
      <c r="B7" t="s" s="37">
        <v>8</v>
      </c>
      <c r="C7" s="38"/>
      <c r="D7" s="11"/>
      <c r="E7" s="11"/>
      <c r="F7" s="11"/>
      <c r="G7" s="12"/>
      <c r="H7" s="12"/>
      <c r="I7" s="12"/>
      <c r="J7" s="12"/>
      <c r="K7" s="12"/>
      <c r="L7" s="12"/>
      <c r="M7" s="11"/>
      <c r="N7" s="11"/>
      <c r="O7" s="14"/>
      <c r="P7" t="s" s="26">
        <v>9</v>
      </c>
      <c r="Q7" s="27"/>
      <c r="R7" s="28"/>
    </row>
    <row r="8" ht="20.15" customHeight="1">
      <c r="A8" s="39"/>
      <c r="B8" t="s" s="40">
        <v>10</v>
      </c>
      <c r="C8" t="s" s="41">
        <v>11</v>
      </c>
      <c r="D8" t="s" s="42">
        <v>12</v>
      </c>
      <c r="E8" t="s" s="43">
        <v>13</v>
      </c>
      <c r="F8" t="s" s="44">
        <v>14</v>
      </c>
      <c r="G8" s="45"/>
      <c r="H8" t="s" s="44">
        <v>15</v>
      </c>
      <c r="I8" s="46"/>
      <c r="J8" t="s" s="44">
        <v>16</v>
      </c>
      <c r="K8" s="45"/>
      <c r="L8" t="s" s="44">
        <v>17</v>
      </c>
      <c r="M8" s="45"/>
      <c r="N8" t="s" s="44">
        <v>13</v>
      </c>
      <c r="O8" s="45"/>
      <c r="P8" t="s" s="47">
        <v>18</v>
      </c>
      <c r="Q8" t="s" s="48">
        <v>19</v>
      </c>
      <c r="R8" t="s" s="49">
        <v>20</v>
      </c>
    </row>
    <row r="9" ht="14.4" customHeight="1">
      <c r="A9" s="50"/>
      <c r="B9" t="s" s="51">
        <v>21</v>
      </c>
      <c r="C9" s="52"/>
      <c r="D9" s="53">
        <v>47</v>
      </c>
      <c r="E9" s="54">
        <f>C9*D9</f>
        <v>0</v>
      </c>
      <c r="F9" s="55"/>
      <c r="G9" t="s" s="56">
        <v>22</v>
      </c>
      <c r="H9" s="55"/>
      <c r="I9" t="s" s="56">
        <v>23</v>
      </c>
      <c r="J9" s="55"/>
      <c r="K9" t="s" s="56">
        <v>24</v>
      </c>
      <c r="L9" s="57"/>
      <c r="M9" t="s" s="56">
        <v>25</v>
      </c>
      <c r="N9" s="58">
        <f>(DATE(1899,12,31)+(0*7+IF(R9/1440&gt;60,R9/1440-1,R9/1440)))</f>
        <v>1</v>
      </c>
      <c r="O9" t="s" s="59">
        <v>26</v>
      </c>
      <c r="P9" s="60">
        <f>F9+(H9*2)+(J9*3)+(L9*4)</f>
        <v>0</v>
      </c>
      <c r="Q9" s="61">
        <f>IF(P9&lt;&gt;C9,1,0)</f>
        <v>0</v>
      </c>
      <c r="R9" s="61">
        <f>(F9*30)+(H9*35)+(J9*40)+(L9*45)</f>
        <v>0</v>
      </c>
    </row>
    <row r="10" ht="14.4" customHeight="1">
      <c r="A10" s="50"/>
      <c r="B10" t="s" s="51">
        <v>27</v>
      </c>
      <c r="C10" s="52"/>
      <c r="D10" s="53">
        <v>50</v>
      </c>
      <c r="E10" s="54">
        <f>C10*D10</f>
        <v>0</v>
      </c>
      <c r="F10" s="55"/>
      <c r="G10" t="s" s="56">
        <v>24</v>
      </c>
      <c r="H10" s="55"/>
      <c r="I10" t="s" s="56">
        <v>25</v>
      </c>
      <c r="J10" s="55"/>
      <c r="K10" t="s" s="56">
        <v>28</v>
      </c>
      <c r="L10" s="57"/>
      <c r="M10" t="s" s="56">
        <v>29</v>
      </c>
      <c r="N10" s="58">
        <f>(DATE(1899,12,31)+(0*7+IF(R10/1440&gt;60,R10/1440-1,R10/1440)))</f>
        <v>1</v>
      </c>
      <c r="O10" t="s" s="59">
        <v>26</v>
      </c>
      <c r="P10" s="60">
        <f>F10+(H10*2)+(J10*3)+(L10*4)</f>
        <v>0</v>
      </c>
      <c r="Q10" s="61">
        <f>IF(P10&lt;&gt;C10,1,0)</f>
        <v>0</v>
      </c>
      <c r="R10" s="61">
        <f>(F10*40)+(H10*45)+(J10*50)+(L10*55)</f>
        <v>0</v>
      </c>
    </row>
    <row r="11" ht="14.4" customHeight="1">
      <c r="A11" s="50"/>
      <c r="B11" t="s" s="51">
        <v>30</v>
      </c>
      <c r="C11" s="52"/>
      <c r="D11" s="53">
        <v>55</v>
      </c>
      <c r="E11" s="54">
        <f>C11*D11</f>
        <v>0</v>
      </c>
      <c r="F11" s="55"/>
      <c r="G11" t="s" s="56">
        <v>28</v>
      </c>
      <c r="H11" s="55"/>
      <c r="I11" t="s" s="56">
        <v>29</v>
      </c>
      <c r="J11" s="55"/>
      <c r="K11" t="s" s="56">
        <v>31</v>
      </c>
      <c r="L11" s="57"/>
      <c r="M11" t="s" s="56">
        <v>32</v>
      </c>
      <c r="N11" s="58">
        <f>(DATE(1899,12,31)+(0*7+IF(R11/1440&gt;60,R11/1440-1,R11/1440)))</f>
        <v>1</v>
      </c>
      <c r="O11" t="s" s="59">
        <v>26</v>
      </c>
      <c r="P11" s="60">
        <f>F11+(H11*2)+(J11*3)+(L11*4)</f>
        <v>0</v>
      </c>
      <c r="Q11" s="61">
        <f>IF(P11&lt;&gt;C11,1,0)</f>
        <v>0</v>
      </c>
      <c r="R11" s="61">
        <f>(F11*50)+(H11*55)+(J11*60)+(L11*65)</f>
        <v>0</v>
      </c>
    </row>
    <row r="12" ht="14.4" customHeight="1">
      <c r="A12" s="50"/>
      <c r="B12" t="s" s="51">
        <v>33</v>
      </c>
      <c r="C12" s="52"/>
      <c r="D12" s="53">
        <v>60</v>
      </c>
      <c r="E12" s="54">
        <f>C12*D12</f>
        <v>0</v>
      </c>
      <c r="F12" s="55"/>
      <c r="G12" t="s" s="56">
        <v>31</v>
      </c>
      <c r="H12" s="55"/>
      <c r="I12" t="s" s="56">
        <v>32</v>
      </c>
      <c r="J12" s="55"/>
      <c r="K12" t="s" s="56">
        <v>34</v>
      </c>
      <c r="L12" s="57"/>
      <c r="M12" t="s" s="56">
        <v>35</v>
      </c>
      <c r="N12" s="58">
        <f>(DATE(1899,12,31)+(0*7+IF(R12/1440&gt;60,R12/1440-1,R12/1440)))</f>
        <v>1</v>
      </c>
      <c r="O12" t="s" s="59">
        <v>26</v>
      </c>
      <c r="P12" s="60">
        <f>F12+(H12*2)+(J12*3)+(L12*4)</f>
        <v>0</v>
      </c>
      <c r="Q12" s="61">
        <f>IF(P12&lt;&gt;C12,1,0)</f>
        <v>0</v>
      </c>
      <c r="R12" s="61">
        <f>(F12*60)+(H12*65)+(J12*70)+(L12*75)</f>
        <v>0</v>
      </c>
    </row>
    <row r="13" ht="14.4" customHeight="1">
      <c r="A13" s="50"/>
      <c r="B13" t="s" s="51">
        <v>36</v>
      </c>
      <c r="C13" s="52"/>
      <c r="D13" s="53">
        <v>70</v>
      </c>
      <c r="E13" s="54">
        <f>C13*D13</f>
        <v>0</v>
      </c>
      <c r="F13" s="55"/>
      <c r="G13" t="s" s="56">
        <v>31</v>
      </c>
      <c r="H13" s="55"/>
      <c r="I13" t="s" s="56">
        <v>32</v>
      </c>
      <c r="J13" s="55"/>
      <c r="K13" t="s" s="56">
        <v>34</v>
      </c>
      <c r="L13" s="62"/>
      <c r="M13" t="s" s="59">
        <v>37</v>
      </c>
      <c r="N13" s="58">
        <f>(DATE(1899,12,31)+(0*7+IF(R13/1440&gt;60,R13/1440-1,R13/1440)))</f>
        <v>1</v>
      </c>
      <c r="O13" t="s" s="59">
        <v>26</v>
      </c>
      <c r="P13" s="60">
        <f>F13+(H13*2)+(J13*3)</f>
        <v>0</v>
      </c>
      <c r="Q13" s="61">
        <f>IF(P13&lt;&gt;C13,1,0)</f>
        <v>0</v>
      </c>
      <c r="R13" s="61">
        <f>(F13*60)+(H13*65)+(J13*70)</f>
        <v>0</v>
      </c>
    </row>
    <row r="14" ht="14.4" customHeight="1">
      <c r="A14" s="50"/>
      <c r="B14" t="s" s="51">
        <v>38</v>
      </c>
      <c r="C14" s="52"/>
      <c r="D14" s="53">
        <v>80</v>
      </c>
      <c r="E14" s="54">
        <f>C14*D14</f>
        <v>0</v>
      </c>
      <c r="F14" s="55"/>
      <c r="G14" t="s" s="56">
        <v>35</v>
      </c>
      <c r="H14" s="55"/>
      <c r="I14" t="s" s="56">
        <v>39</v>
      </c>
      <c r="J14" s="63"/>
      <c r="K14" t="s" s="59">
        <v>37</v>
      </c>
      <c r="L14" s="64"/>
      <c r="M14" t="s" s="59">
        <v>37</v>
      </c>
      <c r="N14" s="58">
        <f>(DATE(1899,12,31)+(0*7+IF(R14/1440&gt;60,R14/1440-1,R14/1440)))</f>
        <v>1</v>
      </c>
      <c r="O14" t="s" s="59">
        <v>26</v>
      </c>
      <c r="P14" s="60">
        <f>F14+(H14*2)</f>
        <v>0</v>
      </c>
      <c r="Q14" s="61">
        <f>IF(P14&lt;&gt;C14,1,0)</f>
        <v>0</v>
      </c>
      <c r="R14" s="61">
        <f>(F14*75)+(H14*85)</f>
        <v>0</v>
      </c>
    </row>
    <row r="15" ht="14.4" customHeight="1">
      <c r="A15" s="50"/>
      <c r="B15" t="s" s="51">
        <v>40</v>
      </c>
      <c r="C15" s="52"/>
      <c r="D15" s="53">
        <v>80</v>
      </c>
      <c r="E15" s="54">
        <f>C15*D15</f>
        <v>0</v>
      </c>
      <c r="F15" s="55"/>
      <c r="G15" t="s" s="56">
        <v>35</v>
      </c>
      <c r="H15" s="55"/>
      <c r="I15" t="s" s="56">
        <v>39</v>
      </c>
      <c r="J15" s="63"/>
      <c r="K15" t="s" s="59">
        <v>37</v>
      </c>
      <c r="L15" s="64"/>
      <c r="M15" t="s" s="59">
        <v>37</v>
      </c>
      <c r="N15" s="58">
        <f>(DATE(1899,12,31)+(0*7+IF(R15/1440&gt;60,R15/1440-1,R15/1440)))</f>
        <v>1</v>
      </c>
      <c r="O15" t="s" s="59">
        <v>26</v>
      </c>
      <c r="P15" s="60">
        <f>F15+(H15*2)</f>
        <v>0</v>
      </c>
      <c r="Q15" s="61">
        <f>IF(P15&lt;&gt;C15,1,0)</f>
        <v>0</v>
      </c>
      <c r="R15" s="61">
        <f>(F15*75)+(H15*85)</f>
        <v>0</v>
      </c>
    </row>
    <row r="16" ht="14.4" customHeight="1">
      <c r="A16" s="50"/>
      <c r="B16" t="s" s="51">
        <v>41</v>
      </c>
      <c r="C16" s="52"/>
      <c r="D16" s="53">
        <v>90</v>
      </c>
      <c r="E16" s="54">
        <f>C16*D16</f>
        <v>0</v>
      </c>
      <c r="F16" s="55"/>
      <c r="G16" t="s" s="56">
        <v>42</v>
      </c>
      <c r="H16" s="55"/>
      <c r="I16" t="s" s="56">
        <v>43</v>
      </c>
      <c r="J16" s="63"/>
      <c r="K16" t="s" s="59">
        <v>37</v>
      </c>
      <c r="L16" s="64"/>
      <c r="M16" t="s" s="59">
        <v>37</v>
      </c>
      <c r="N16" s="58">
        <f>(DATE(1899,12,31)+(0*7+IF(R16/1440&gt;60,R16/1440-1,R16/1440)))</f>
        <v>1</v>
      </c>
      <c r="O16" t="s" s="59">
        <v>26</v>
      </c>
      <c r="P16" s="60">
        <f>F16+(H16*2)</f>
        <v>0</v>
      </c>
      <c r="Q16" s="61">
        <f>IF(P16&lt;&gt;C16,1,0)</f>
        <v>0</v>
      </c>
      <c r="R16" s="61">
        <f>(F16*90)+(H16*100)</f>
        <v>0</v>
      </c>
    </row>
    <row r="17" ht="14.4" customHeight="1">
      <c r="A17" s="50"/>
      <c r="B17" t="s" s="51">
        <v>44</v>
      </c>
      <c r="C17" s="52"/>
      <c r="D17" s="53">
        <v>90</v>
      </c>
      <c r="E17" s="54">
        <f>C17*D17</f>
        <v>0</v>
      </c>
      <c r="F17" s="55"/>
      <c r="G17" t="s" s="56">
        <v>42</v>
      </c>
      <c r="H17" s="55"/>
      <c r="I17" t="s" s="56">
        <v>43</v>
      </c>
      <c r="J17" s="63"/>
      <c r="K17" t="s" s="59">
        <v>37</v>
      </c>
      <c r="L17" s="64"/>
      <c r="M17" t="s" s="59">
        <v>37</v>
      </c>
      <c r="N17" s="58">
        <f>(DATE(1899,12,31)+(0*7+IF(R17/1440&gt;60,R17/1440-1,R17/1440)))</f>
        <v>1</v>
      </c>
      <c r="O17" t="s" s="59">
        <v>26</v>
      </c>
      <c r="P17" s="60">
        <f>F17+(H17*2)</f>
        <v>0</v>
      </c>
      <c r="Q17" s="61">
        <f>IF(P17&lt;&gt;C17,1,0)</f>
        <v>0</v>
      </c>
      <c r="R17" s="61">
        <f>(F17*90)+(H17*100)</f>
        <v>0</v>
      </c>
    </row>
    <row r="18" ht="14.4" customHeight="1">
      <c r="A18" s="50"/>
      <c r="B18" t="s" s="51">
        <v>45</v>
      </c>
      <c r="C18" s="52"/>
      <c r="D18" s="53">
        <v>100</v>
      </c>
      <c r="E18" s="54">
        <f>C18*D18</f>
        <v>0</v>
      </c>
      <c r="F18" s="55"/>
      <c r="G18" t="s" s="56">
        <v>46</v>
      </c>
      <c r="H18" s="55"/>
      <c r="I18" t="s" s="56">
        <v>47</v>
      </c>
      <c r="J18" s="63"/>
      <c r="K18" t="s" s="59">
        <v>37</v>
      </c>
      <c r="L18" s="64"/>
      <c r="M18" t="s" s="59">
        <v>37</v>
      </c>
      <c r="N18" s="58">
        <f>(DATE(1899,12,31)+(0*7+IF(R18/1440&gt;60,R18/1440-1,R18/1440)))</f>
        <v>1</v>
      </c>
      <c r="O18" t="s" s="59">
        <v>26</v>
      </c>
      <c r="P18" s="60">
        <f>F18+(H18*2)</f>
        <v>0</v>
      </c>
      <c r="Q18" s="61">
        <f>IF(P18&lt;&gt;C18,1,0)</f>
        <v>0</v>
      </c>
      <c r="R18" s="61">
        <f>(F18*105)+(H18*110)</f>
        <v>0</v>
      </c>
    </row>
    <row r="19" ht="14.4" customHeight="1">
      <c r="A19" s="50"/>
      <c r="B19" t="s" s="51">
        <v>48</v>
      </c>
      <c r="C19" s="52"/>
      <c r="D19" s="53">
        <v>100</v>
      </c>
      <c r="E19" s="54">
        <f>C19*D19</f>
        <v>0</v>
      </c>
      <c r="F19" s="55"/>
      <c r="G19" t="s" s="56">
        <v>46</v>
      </c>
      <c r="H19" s="55"/>
      <c r="I19" t="s" s="56">
        <v>47</v>
      </c>
      <c r="J19" s="63"/>
      <c r="K19" t="s" s="59">
        <v>37</v>
      </c>
      <c r="L19" s="64"/>
      <c r="M19" t="s" s="59">
        <v>37</v>
      </c>
      <c r="N19" s="58">
        <f>(DATE(1899,12,31)+(0*7+IF(R19/1440&gt;60,R19/1440-1,R19/1440)))</f>
        <v>1</v>
      </c>
      <c r="O19" t="s" s="59">
        <v>26</v>
      </c>
      <c r="P19" s="60">
        <f>F19+(H19*2)</f>
        <v>0</v>
      </c>
      <c r="Q19" s="61">
        <f>IF(P19&lt;&gt;C19,1,0)</f>
        <v>0</v>
      </c>
      <c r="R19" s="61">
        <f>(F19*105)+(H19*110)</f>
        <v>0</v>
      </c>
    </row>
    <row r="20" ht="14.4" customHeight="1">
      <c r="A20" s="65"/>
      <c r="B20" t="s" s="66">
        <v>49</v>
      </c>
      <c r="C20" s="52"/>
      <c r="D20" s="53">
        <v>80</v>
      </c>
      <c r="E20" s="54">
        <f>C20*D20</f>
        <v>0</v>
      </c>
      <c r="F20" s="55"/>
      <c r="G20" t="s" s="56">
        <v>22</v>
      </c>
      <c r="H20" s="63"/>
      <c r="I20" t="s" s="59">
        <v>37</v>
      </c>
      <c r="J20" s="67"/>
      <c r="K20" t="s" s="59">
        <v>37</v>
      </c>
      <c r="L20" s="64"/>
      <c r="M20" t="s" s="59">
        <v>37</v>
      </c>
      <c r="N20" s="58">
        <f>(DATE(1899,12,31)+(0*7+IF(R20/1440&gt;60,R20/1440-1,R20/1440)))</f>
        <v>1</v>
      </c>
      <c r="O20" t="s" s="59">
        <v>26</v>
      </c>
      <c r="P20" s="60">
        <f>F20</f>
        <v>0</v>
      </c>
      <c r="Q20" s="61">
        <f>IF(P20&lt;&gt;C20,1,0)</f>
        <v>0</v>
      </c>
      <c r="R20" s="61">
        <f>(F20*30)</f>
        <v>0</v>
      </c>
    </row>
    <row r="21" ht="13.05" customHeight="1">
      <c r="A21" s="68"/>
      <c r="B21" t="s" s="69">
        <v>50</v>
      </c>
      <c r="C21" s="70"/>
      <c r="D21" s="71"/>
      <c r="E21" s="72"/>
      <c r="F21" s="70"/>
      <c r="G21" s="72"/>
      <c r="H21" s="70"/>
      <c r="I21" s="72"/>
      <c r="J21" s="70"/>
      <c r="K21" s="72"/>
      <c r="L21" s="72"/>
      <c r="M21" s="72"/>
      <c r="N21" s="72"/>
      <c r="O21" s="73"/>
      <c r="P21" s="74"/>
      <c r="Q21" s="75"/>
      <c r="R21" s="75"/>
    </row>
    <row r="22" ht="13.65" customHeight="1">
      <c r="A22" s="50"/>
      <c r="B22" t="s" s="51">
        <v>51</v>
      </c>
      <c r="C22" s="52"/>
      <c r="D22" s="53">
        <v>40</v>
      </c>
      <c r="E22" s="54">
        <f>C22*D22</f>
        <v>0</v>
      </c>
      <c r="F22" s="55"/>
      <c r="G22" t="s" s="56">
        <v>52</v>
      </c>
      <c r="H22" s="55"/>
      <c r="I22" t="s" s="56">
        <v>52</v>
      </c>
      <c r="J22" s="76"/>
      <c r="K22" t="s" s="56">
        <v>22</v>
      </c>
      <c r="L22" s="57"/>
      <c r="M22" t="s" s="56">
        <v>22</v>
      </c>
      <c r="N22" s="58">
        <f>(DATE(1899,12,31)+(0*7+IF(R22/1440&gt;60,R22/1440-1,R22/1440)))</f>
        <v>1</v>
      </c>
      <c r="O22" t="s" s="59">
        <v>26</v>
      </c>
      <c r="P22" s="60">
        <f>F22+(H22*2)+(J22*3)+(L22*4)</f>
        <v>0</v>
      </c>
      <c r="Q22" s="61">
        <f>IF(P22&lt;&gt;C22,1,0)</f>
        <v>0</v>
      </c>
      <c r="R22" s="61">
        <f>(F22*25)+(H22*25)+(J22*30)+(L22*30)</f>
        <v>0</v>
      </c>
    </row>
    <row r="23" ht="13.65" customHeight="1">
      <c r="A23" s="50"/>
      <c r="B23" t="s" s="51">
        <v>53</v>
      </c>
      <c r="C23" s="52"/>
      <c r="D23" s="53">
        <v>45</v>
      </c>
      <c r="E23" s="54">
        <f>C23*D23</f>
        <v>0</v>
      </c>
      <c r="F23" s="55"/>
      <c r="G23" t="s" s="56">
        <v>52</v>
      </c>
      <c r="H23" s="76"/>
      <c r="I23" t="s" s="56">
        <v>22</v>
      </c>
      <c r="J23" s="76"/>
      <c r="K23" t="s" s="56">
        <v>23</v>
      </c>
      <c r="L23" s="57"/>
      <c r="M23" t="s" s="56">
        <v>24</v>
      </c>
      <c r="N23" s="58">
        <f>(DATE(1899,12,31)+(0*7+IF(R23/1440&gt;60,R23/1440-1,R23/1440)))</f>
        <v>1</v>
      </c>
      <c r="O23" t="s" s="59">
        <v>26</v>
      </c>
      <c r="P23" s="60">
        <f>F23+(H23*2)+(J23*3)+(L23*4)</f>
        <v>0</v>
      </c>
      <c r="Q23" s="61">
        <f>IF(P23&lt;&gt;C23,1,0)</f>
        <v>0</v>
      </c>
      <c r="R23" s="61">
        <f>(F23*25)+(H23*30)+(J23*35)+(L23*40)</f>
        <v>0</v>
      </c>
    </row>
    <row r="24" ht="13.65" customHeight="1">
      <c r="A24" s="50"/>
      <c r="B24" t="s" s="51">
        <v>54</v>
      </c>
      <c r="C24" s="52"/>
      <c r="D24" s="53">
        <v>47</v>
      </c>
      <c r="E24" s="54">
        <f>C24*D24</f>
        <v>0</v>
      </c>
      <c r="F24" s="55"/>
      <c r="G24" t="s" s="56">
        <v>52</v>
      </c>
      <c r="H24" s="76"/>
      <c r="I24" t="s" s="56">
        <v>22</v>
      </c>
      <c r="J24" s="76"/>
      <c r="K24" t="s" s="56">
        <v>23</v>
      </c>
      <c r="L24" s="57"/>
      <c r="M24" t="s" s="56">
        <v>24</v>
      </c>
      <c r="N24" s="58">
        <f>(DATE(1899,12,31)+(0*7+IF(R24/1440&gt;60,R24/1440-1,R24/1440)))</f>
        <v>1</v>
      </c>
      <c r="O24" t="s" s="59">
        <v>26</v>
      </c>
      <c r="P24" s="60">
        <f>F24+(H24*2)+(J24*3)+(L24*4)</f>
        <v>0</v>
      </c>
      <c r="Q24" s="61">
        <f>IF(P24&lt;&gt;C24,1,0)</f>
        <v>0</v>
      </c>
      <c r="R24" s="61">
        <f>(F24*25)+(H24*30)+(J24*35)+(L24*40)</f>
        <v>0</v>
      </c>
    </row>
    <row r="25" ht="13.65" customHeight="1">
      <c r="A25" s="50"/>
      <c r="B25" t="s" s="51">
        <v>55</v>
      </c>
      <c r="C25" s="52"/>
      <c r="D25" s="53">
        <v>49</v>
      </c>
      <c r="E25" s="54">
        <f>C25*D25</f>
        <v>0</v>
      </c>
      <c r="F25" s="55"/>
      <c r="G25" t="s" s="56">
        <v>22</v>
      </c>
      <c r="H25" s="76"/>
      <c r="I25" t="s" s="56">
        <v>23</v>
      </c>
      <c r="J25" s="76"/>
      <c r="K25" t="s" s="56">
        <v>24</v>
      </c>
      <c r="L25" s="57"/>
      <c r="M25" t="s" s="56">
        <v>25</v>
      </c>
      <c r="N25" s="58">
        <f>(DATE(1899,12,31)+(0*7+IF(R25/1440&gt;60,R25/1440-1,R25/1440)))</f>
        <v>1</v>
      </c>
      <c r="O25" t="s" s="59">
        <v>26</v>
      </c>
      <c r="P25" s="60">
        <f>F25+(H25*2)+(J25*3)+(L25*4)</f>
        <v>0</v>
      </c>
      <c r="Q25" s="61">
        <f>IF(P25&lt;&gt;C25,1,0)</f>
        <v>0</v>
      </c>
      <c r="R25" s="61">
        <f>(F25*30)+(H25*35)+(J25*40)+(L25*45)</f>
        <v>0</v>
      </c>
    </row>
    <row r="26" ht="13.65" customHeight="1">
      <c r="A26" s="50"/>
      <c r="B26" t="s" s="51">
        <v>56</v>
      </c>
      <c r="C26" s="52"/>
      <c r="D26" s="53">
        <v>51</v>
      </c>
      <c r="E26" s="54">
        <f>C26*D26</f>
        <v>0</v>
      </c>
      <c r="F26" s="55"/>
      <c r="G26" t="s" s="56">
        <v>23</v>
      </c>
      <c r="H26" s="76"/>
      <c r="I26" t="s" s="56">
        <v>24</v>
      </c>
      <c r="J26" s="76"/>
      <c r="K26" t="s" s="56">
        <v>25</v>
      </c>
      <c r="L26" s="57"/>
      <c r="M26" t="s" s="56">
        <v>28</v>
      </c>
      <c r="N26" s="58">
        <f>(DATE(1899,12,31)+(0*7+IF(R26/1440&gt;60,R26/1440-1,R26/1440)))</f>
        <v>1</v>
      </c>
      <c r="O26" t="s" s="59">
        <v>26</v>
      </c>
      <c r="P26" s="60">
        <f>F26+(H26*2)+(J26*3)+(L26*4)</f>
        <v>0</v>
      </c>
      <c r="Q26" s="61">
        <f>IF(P26&lt;&gt;C26,1,0)</f>
        <v>0</v>
      </c>
      <c r="R26" s="61">
        <f>(F26*35)+(H26*40)+(J26*45)+(L26*50)</f>
        <v>0</v>
      </c>
    </row>
    <row r="27" ht="13.65" customHeight="1">
      <c r="A27" s="50"/>
      <c r="B27" t="s" s="51">
        <v>57</v>
      </c>
      <c r="C27" s="52"/>
      <c r="D27" s="53">
        <v>56</v>
      </c>
      <c r="E27" s="54">
        <f>C27*D27</f>
        <v>0</v>
      </c>
      <c r="F27" s="55"/>
      <c r="G27" t="s" s="56">
        <v>25</v>
      </c>
      <c r="H27" s="76"/>
      <c r="I27" t="s" s="56">
        <v>28</v>
      </c>
      <c r="J27" s="76"/>
      <c r="K27" t="s" s="56">
        <v>29</v>
      </c>
      <c r="L27" s="62"/>
      <c r="M27" t="s" s="59">
        <v>37</v>
      </c>
      <c r="N27" s="58">
        <f>(DATE(1899,12,31)+(0*7+IF(R27/1440&gt;60,R27/1440-1,R27/1440)))</f>
        <v>1</v>
      </c>
      <c r="O27" t="s" s="59">
        <v>26</v>
      </c>
      <c r="P27" s="60">
        <f>F27+(H27*2)+(J27*3)</f>
        <v>0</v>
      </c>
      <c r="Q27" s="61">
        <f>IF(P27&lt;&gt;C27,1,0)</f>
        <v>0</v>
      </c>
      <c r="R27" s="61">
        <f>(F27*45)+(H27*50)+(J27*55)</f>
        <v>0</v>
      </c>
    </row>
    <row r="28" ht="13.65" customHeight="1">
      <c r="A28" s="50"/>
      <c r="B28" t="s" s="51">
        <v>58</v>
      </c>
      <c r="C28" s="52"/>
      <c r="D28" s="53">
        <v>61</v>
      </c>
      <c r="E28" s="54">
        <f>C28*D28</f>
        <v>0</v>
      </c>
      <c r="F28" s="55"/>
      <c r="G28" t="s" s="56">
        <v>25</v>
      </c>
      <c r="H28" s="76"/>
      <c r="I28" t="s" s="56">
        <v>28</v>
      </c>
      <c r="J28" s="67"/>
      <c r="K28" t="s" s="59">
        <v>37</v>
      </c>
      <c r="L28" s="64"/>
      <c r="M28" t="s" s="59">
        <v>37</v>
      </c>
      <c r="N28" s="58">
        <f>(DATE(1899,12,31)+(0*7+IF(R28/1440&gt;60,R28/1440-1,R28/1440)))</f>
        <v>1</v>
      </c>
      <c r="O28" t="s" s="59">
        <v>26</v>
      </c>
      <c r="P28" s="60">
        <f>F28+(H28*2)</f>
        <v>0</v>
      </c>
      <c r="Q28" s="61">
        <f>IF(P28&lt;&gt;C28,1,0)</f>
        <v>0</v>
      </c>
      <c r="R28" s="61">
        <f>(F28*45)+(H28*50)</f>
        <v>0</v>
      </c>
    </row>
    <row r="29" ht="13.65" customHeight="1">
      <c r="A29" s="50"/>
      <c r="B29" t="s" s="51">
        <v>59</v>
      </c>
      <c r="C29" s="52"/>
      <c r="D29" s="53">
        <v>61</v>
      </c>
      <c r="E29" s="54">
        <f>C29*D29</f>
        <v>0</v>
      </c>
      <c r="F29" s="55"/>
      <c r="G29" t="s" s="56">
        <v>25</v>
      </c>
      <c r="H29" s="76"/>
      <c r="I29" t="s" s="56">
        <v>28</v>
      </c>
      <c r="J29" s="67"/>
      <c r="K29" t="s" s="59">
        <v>37</v>
      </c>
      <c r="L29" s="64"/>
      <c r="M29" t="s" s="59">
        <v>37</v>
      </c>
      <c r="N29" s="58">
        <f>(DATE(1899,12,31)+(0*7+IF(R29/1440&gt;60,R29/1440-1,R29/1440)))</f>
        <v>1</v>
      </c>
      <c r="O29" t="s" s="59">
        <v>26</v>
      </c>
      <c r="P29" s="60">
        <f>F29+(H29*2)</f>
        <v>0</v>
      </c>
      <c r="Q29" s="61">
        <f>IF(P29&lt;&gt;C29,1,0)</f>
        <v>0</v>
      </c>
      <c r="R29" s="61">
        <f>(F29*45)+(H29*50)</f>
        <v>0</v>
      </c>
    </row>
    <row r="30" ht="13.65" customHeight="1">
      <c r="A30" s="50"/>
      <c r="B30" t="s" s="51">
        <v>60</v>
      </c>
      <c r="C30" s="52"/>
      <c r="D30" s="53">
        <v>66</v>
      </c>
      <c r="E30" s="54">
        <f>C30*D30</f>
        <v>0</v>
      </c>
      <c r="F30" s="55"/>
      <c r="G30" t="s" s="56">
        <v>25</v>
      </c>
      <c r="H30" s="76"/>
      <c r="I30" t="s" s="56">
        <v>28</v>
      </c>
      <c r="J30" s="67"/>
      <c r="K30" t="s" s="59">
        <v>37</v>
      </c>
      <c r="L30" s="64"/>
      <c r="M30" t="s" s="59">
        <v>37</v>
      </c>
      <c r="N30" s="58">
        <f>(DATE(1899,12,31)+(0*7+IF(R30/1440&gt;60,R30/1440-1,R30/1440)))</f>
        <v>1</v>
      </c>
      <c r="O30" t="s" s="59">
        <v>26</v>
      </c>
      <c r="P30" s="60">
        <f>F30+(H30*2)</f>
        <v>0</v>
      </c>
      <c r="Q30" s="61">
        <f>IF(P30&lt;&gt;C30,1,0)</f>
        <v>0</v>
      </c>
      <c r="R30" s="61">
        <f>(F30*45)+(H30*50)</f>
        <v>0</v>
      </c>
    </row>
    <row r="31" ht="13.65" customHeight="1">
      <c r="A31" s="50"/>
      <c r="B31" t="s" s="51">
        <v>61</v>
      </c>
      <c r="C31" s="52"/>
      <c r="D31" s="53">
        <v>66</v>
      </c>
      <c r="E31" s="54">
        <f>C31*D31</f>
        <v>0</v>
      </c>
      <c r="F31" s="55"/>
      <c r="G31" t="s" s="56">
        <v>25</v>
      </c>
      <c r="H31" s="76"/>
      <c r="I31" t="s" s="56">
        <v>28</v>
      </c>
      <c r="J31" s="67"/>
      <c r="K31" t="s" s="59">
        <v>37</v>
      </c>
      <c r="L31" s="64"/>
      <c r="M31" t="s" s="59">
        <v>37</v>
      </c>
      <c r="N31" s="58">
        <f>(DATE(1899,12,31)+(0*7+IF(R31/1440&gt;60,R31/1440-1,R31/1440)))</f>
        <v>1</v>
      </c>
      <c r="O31" t="s" s="59">
        <v>26</v>
      </c>
      <c r="P31" s="60">
        <f>F31+(H31*2)</f>
        <v>0</v>
      </c>
      <c r="Q31" s="61">
        <f>IF(P31&lt;&gt;C31,1,0)</f>
        <v>0</v>
      </c>
      <c r="R31" s="61">
        <f>(F31*45)+(H31*50)</f>
        <v>0</v>
      </c>
    </row>
    <row r="32" ht="13.65" customHeight="1">
      <c r="A32" s="50"/>
      <c r="B32" t="s" s="51">
        <v>62</v>
      </c>
      <c r="C32" s="52"/>
      <c r="D32" s="53">
        <v>71</v>
      </c>
      <c r="E32" s="54">
        <f>C32*D32</f>
        <v>0</v>
      </c>
      <c r="F32" s="55"/>
      <c r="G32" t="s" s="56">
        <v>25</v>
      </c>
      <c r="H32" s="76"/>
      <c r="I32" t="s" s="56">
        <v>28</v>
      </c>
      <c r="J32" s="67"/>
      <c r="K32" t="s" s="59">
        <v>37</v>
      </c>
      <c r="L32" s="64"/>
      <c r="M32" t="s" s="59">
        <v>37</v>
      </c>
      <c r="N32" s="58">
        <f>(DATE(1899,12,31)+(0*7+IF(R32/1440&gt;60,R32/1440-1,R32/1440)))</f>
        <v>1</v>
      </c>
      <c r="O32" t="s" s="59">
        <v>26</v>
      </c>
      <c r="P32" s="60">
        <f>F32+(H32*2)</f>
        <v>0</v>
      </c>
      <c r="Q32" s="61">
        <f>IF(P32&lt;&gt;C32,1,0)</f>
        <v>0</v>
      </c>
      <c r="R32" s="61">
        <f>(F32*45)+(H32*50)</f>
        <v>0</v>
      </c>
    </row>
    <row r="33" ht="13.65" customHeight="1">
      <c r="A33" s="50"/>
      <c r="B33" t="s" s="51">
        <v>63</v>
      </c>
      <c r="C33" s="52"/>
      <c r="D33" s="53">
        <v>71</v>
      </c>
      <c r="E33" s="54">
        <f>C33*D33</f>
        <v>0</v>
      </c>
      <c r="F33" s="55"/>
      <c r="G33" t="s" s="56">
        <v>25</v>
      </c>
      <c r="H33" s="76"/>
      <c r="I33" t="s" s="56">
        <v>28</v>
      </c>
      <c r="J33" s="67"/>
      <c r="K33" t="s" s="59">
        <v>37</v>
      </c>
      <c r="L33" s="64"/>
      <c r="M33" t="s" s="59">
        <v>37</v>
      </c>
      <c r="N33" s="58">
        <f>(DATE(1899,12,31)+(0*7+IF(R33/1440&gt;60,R33/1440-1,R33/1440)))</f>
        <v>1</v>
      </c>
      <c r="O33" t="s" s="59">
        <v>26</v>
      </c>
      <c r="P33" s="60">
        <f>F33+(H33*2)</f>
        <v>0</v>
      </c>
      <c r="Q33" s="61">
        <f>IF(P33&lt;&gt;C33,1,0)</f>
        <v>0</v>
      </c>
      <c r="R33" s="61">
        <f>(F33*45)+(H33*50)</f>
        <v>0</v>
      </c>
    </row>
    <row r="34" ht="9.5" customHeight="1">
      <c r="A34" s="50"/>
      <c r="B34" s="77"/>
      <c r="C34" s="78"/>
      <c r="D34" s="79"/>
      <c r="E34" s="80"/>
      <c r="F34" s="81"/>
      <c r="G34" s="81"/>
      <c r="H34" s="82"/>
      <c r="I34" s="83"/>
      <c r="J34" s="82"/>
      <c r="K34" s="83"/>
      <c r="L34" s="84"/>
      <c r="M34" s="85"/>
      <c r="N34" s="86"/>
      <c r="O34" s="87"/>
      <c r="P34" t="s" s="88">
        <f>F34</f>
      </c>
      <c r="Q34" s="61">
        <f>IF(P34&lt;&gt;C34,1,0)</f>
        <v>0</v>
      </c>
      <c r="R34" s="61">
        <f>(F34*60)</f>
        <v>0</v>
      </c>
    </row>
    <row r="35" ht="15" customHeight="1">
      <c r="A35" s="89"/>
      <c r="B35" t="s" s="90">
        <v>64</v>
      </c>
      <c r="C35" s="91"/>
      <c r="D35" s="92"/>
      <c r="E35" s="93">
        <f>SUM(E9:E28)</f>
        <v>0</v>
      </c>
      <c r="F35" s="94"/>
      <c r="G35" s="95"/>
      <c r="H35" s="95"/>
      <c r="I35" s="96"/>
      <c r="J35" s="97"/>
      <c r="K35" s="98"/>
      <c r="L35" s="99"/>
      <c r="M35" t="s" s="100">
        <v>65</v>
      </c>
      <c r="N35" s="58">
        <f>(DATE(1899,12,31)+(0*7+IF(R35/1440&gt;60,R35/1440-1,R35/1440)))</f>
        <v>1</v>
      </c>
      <c r="O35" t="s" s="59">
        <v>26</v>
      </c>
      <c r="P35" s="101"/>
      <c r="Q35" s="61">
        <f>SUM(Q9:Q33)</f>
        <v>0</v>
      </c>
      <c r="R35" s="61">
        <f>SUM(R9:R33)</f>
        <v>0</v>
      </c>
    </row>
    <row r="36" ht="9.5" customHeight="1">
      <c r="A36" s="102"/>
      <c r="B36" t="s" s="103">
        <f>IF(Q35&gt;0,"(ERROR in FEE/TIME CALCULATION)","")</f>
      </c>
      <c r="C36" s="104"/>
      <c r="D36" s="104"/>
      <c r="E36" s="105"/>
      <c r="F36" s="106"/>
      <c r="G36" s="106"/>
      <c r="H36" s="106"/>
      <c r="I36" s="107"/>
      <c r="J36" s="108"/>
      <c r="K36" s="108"/>
      <c r="L36" s="109"/>
      <c r="M36" s="109"/>
      <c r="N36" s="109"/>
      <c r="O36" s="110"/>
      <c r="P36" s="6"/>
      <c r="Q36" s="7"/>
      <c r="R36" s="7"/>
    </row>
    <row r="37" ht="9.5" customHeight="1">
      <c r="A37" s="102"/>
      <c r="B37" s="111"/>
      <c r="C37" s="4"/>
      <c r="D37" s="4"/>
      <c r="E37" s="112"/>
      <c r="F37" s="113"/>
      <c r="G37" s="113"/>
      <c r="H37" s="114"/>
      <c r="I37" s="115"/>
      <c r="J37" s="116"/>
      <c r="K37" s="117"/>
      <c r="L37" s="117"/>
      <c r="M37" s="117"/>
      <c r="N37" s="117"/>
      <c r="O37" s="118"/>
      <c r="P37" s="6"/>
      <c r="Q37" s="7"/>
      <c r="R37" s="7"/>
    </row>
    <row r="38" ht="15.8" customHeight="1">
      <c r="A38" s="8"/>
      <c r="B38" t="s" s="119">
        <v>66</v>
      </c>
      <c r="C38" s="120"/>
      <c r="D38" s="108"/>
      <c r="E38" s="121"/>
      <c r="F38" s="122"/>
      <c r="G38" s="123"/>
      <c r="H38" s="124"/>
      <c r="I38" t="s" s="125">
        <v>67</v>
      </c>
      <c r="J38" s="126"/>
      <c r="K38" t="s" s="127">
        <v>68</v>
      </c>
      <c r="L38" s="117"/>
      <c r="M38" s="117"/>
      <c r="N38" s="117"/>
      <c r="O38" s="118"/>
      <c r="P38" s="6"/>
      <c r="Q38" s="7"/>
      <c r="R38" s="7"/>
    </row>
    <row r="39" ht="10.8" customHeight="1">
      <c r="A39" s="18"/>
      <c r="B39" s="128"/>
      <c r="C39" s="129"/>
      <c r="D39" s="117"/>
      <c r="E39" s="130"/>
      <c r="F39" s="131"/>
      <c r="G39" s="115"/>
      <c r="H39" s="132"/>
      <c r="I39" s="107"/>
      <c r="J39" s="21"/>
      <c r="K39" s="117"/>
      <c r="L39" s="116"/>
      <c r="M39" s="117"/>
      <c r="N39" s="117"/>
      <c r="O39" s="118"/>
      <c r="P39" s="6"/>
      <c r="Q39" s="7"/>
      <c r="R39" s="7"/>
    </row>
    <row r="40" ht="15.8" customHeight="1">
      <c r="A40" s="18"/>
      <c r="B40" t="s" s="133">
        <v>69</v>
      </c>
      <c r="C40" s="129"/>
      <c r="D40" s="117"/>
      <c r="E40" s="130"/>
      <c r="F40" s="134"/>
      <c r="G40" s="135"/>
      <c r="H40" s="124"/>
      <c r="I40" t="s" s="136">
        <v>70</v>
      </c>
      <c r="J40" s="124"/>
      <c r="K40" t="s" s="136">
        <v>71</v>
      </c>
      <c r="L40" s="126"/>
      <c r="M40" t="s" s="127">
        <v>72</v>
      </c>
      <c r="N40" s="117"/>
      <c r="O40" s="118"/>
      <c r="P40" s="6"/>
      <c r="Q40" s="7"/>
      <c r="R40" s="7"/>
    </row>
    <row r="41" ht="10.8" customHeight="1">
      <c r="A41" s="18"/>
      <c r="B41" s="137"/>
      <c r="C41" s="129"/>
      <c r="D41" s="117"/>
      <c r="E41" s="138"/>
      <c r="F41" s="113"/>
      <c r="G41" s="139"/>
      <c r="H41" s="140"/>
      <c r="I41" s="141"/>
      <c r="J41" s="142"/>
      <c r="K41" s="141"/>
      <c r="L41" s="109"/>
      <c r="M41" s="117"/>
      <c r="N41" s="117"/>
      <c r="O41" s="118"/>
      <c r="P41" s="6"/>
      <c r="Q41" s="7"/>
      <c r="R41" s="7"/>
    </row>
    <row r="42" ht="12.95" customHeight="1">
      <c r="A42" s="18"/>
      <c r="B42" t="s" s="143">
        <v>73</v>
      </c>
      <c r="C42" s="129"/>
      <c r="D42" s="116"/>
      <c r="E42" s="144"/>
      <c r="F42" s="145"/>
      <c r="G42" s="145"/>
      <c r="H42" s="146"/>
      <c r="I42" s="117"/>
      <c r="J42" t="s" s="147">
        <v>74</v>
      </c>
      <c r="K42" s="116"/>
      <c r="L42" s="116"/>
      <c r="M42" s="116"/>
      <c r="N42" s="116"/>
      <c r="O42" s="148"/>
      <c r="P42" s="6"/>
      <c r="Q42" s="7"/>
      <c r="R42" s="7"/>
    </row>
    <row r="43" ht="12.2" customHeight="1">
      <c r="A43" s="18"/>
      <c r="B43" s="143"/>
      <c r="C43" s="129"/>
      <c r="D43" s="109"/>
      <c r="E43" s="149"/>
      <c r="F43" s="142"/>
      <c r="G43" s="142"/>
      <c r="H43" s="107"/>
      <c r="I43" s="107"/>
      <c r="J43" s="117"/>
      <c r="K43" s="109"/>
      <c r="L43" s="109"/>
      <c r="M43" s="109"/>
      <c r="N43" s="109"/>
      <c r="O43" s="110"/>
      <c r="P43" s="6"/>
      <c r="Q43" s="7"/>
      <c r="R43" s="7"/>
    </row>
    <row r="44" ht="12.95" customHeight="1">
      <c r="A44" s="18"/>
      <c r="B44" t="s" s="150">
        <v>75</v>
      </c>
      <c r="C44" s="29"/>
      <c r="D44" s="116"/>
      <c r="E44" s="144"/>
      <c r="F44" s="151"/>
      <c r="G44" s="151"/>
      <c r="H44" s="107"/>
      <c r="I44" s="117"/>
      <c r="J44" t="s" s="147">
        <v>76</v>
      </c>
      <c r="K44" s="116"/>
      <c r="L44" s="116"/>
      <c r="M44" s="116"/>
      <c r="N44" s="116"/>
      <c r="O44" s="148"/>
      <c r="P44" s="6"/>
      <c r="Q44" s="7"/>
      <c r="R44" s="7"/>
    </row>
    <row r="45" ht="12.95" customHeight="1">
      <c r="A45" s="18"/>
      <c r="B45" s="152"/>
      <c r="C45" s="153"/>
      <c r="D45" s="21"/>
      <c r="E45" s="154"/>
      <c r="F45" s="132"/>
      <c r="G45" s="142"/>
      <c r="H45" s="155"/>
      <c r="I45" s="156"/>
      <c r="J45" s="156"/>
      <c r="K45" s="34"/>
      <c r="L45" s="34"/>
      <c r="M45" s="34"/>
      <c r="N45" s="34"/>
      <c r="O45" s="36"/>
      <c r="P45" s="6"/>
      <c r="Q45" s="7"/>
      <c r="R45" s="7"/>
    </row>
    <row r="46" ht="12.95" customHeight="1">
      <c r="A46" s="157"/>
      <c r="B46" t="s" s="158">
        <v>77</v>
      </c>
      <c r="C46" s="109"/>
      <c r="D46" s="109"/>
      <c r="E46" s="109"/>
      <c r="F46" s="159"/>
      <c r="G46" s="160"/>
      <c r="H46" t="s" s="161">
        <v>78</v>
      </c>
      <c r="I46" s="108"/>
      <c r="J46" s="108"/>
      <c r="K46" s="108"/>
      <c r="L46" s="108"/>
      <c r="M46" s="108"/>
      <c r="N46" s="108"/>
      <c r="O46" s="162"/>
      <c r="P46" s="6"/>
      <c r="Q46" s="7"/>
      <c r="R46" s="7"/>
    </row>
    <row r="47" ht="12.95" customHeight="1">
      <c r="A47" s="157"/>
      <c r="B47" t="s" s="127">
        <v>79</v>
      </c>
      <c r="C47" s="116"/>
      <c r="D47" s="116"/>
      <c r="E47" s="116"/>
      <c r="F47" s="163"/>
      <c r="G47" s="160"/>
      <c r="H47" t="s" s="164">
        <v>80</v>
      </c>
      <c r="I47" s="117"/>
      <c r="J47" s="117"/>
      <c r="K47" s="19"/>
      <c r="L47" s="19"/>
      <c r="M47" s="165"/>
      <c r="N47" s="165"/>
      <c r="O47" s="166"/>
      <c r="P47" s="6"/>
      <c r="Q47" s="7"/>
      <c r="R47" s="7"/>
    </row>
    <row r="48" ht="12.95" customHeight="1">
      <c r="A48" s="157"/>
      <c r="B48" t="s" s="127">
        <v>81</v>
      </c>
      <c r="C48" s="21"/>
      <c r="D48" s="21"/>
      <c r="E48" s="21"/>
      <c r="F48" s="167"/>
      <c r="G48" s="160"/>
      <c r="H48" t="s" s="164">
        <v>82</v>
      </c>
      <c r="I48" s="117"/>
      <c r="J48" s="117"/>
      <c r="K48" s="129"/>
      <c r="L48" s="129"/>
      <c r="M48" s="129"/>
      <c r="N48" s="129"/>
      <c r="O48" s="168"/>
      <c r="P48" s="6"/>
      <c r="Q48" s="7"/>
      <c r="R48" s="7"/>
    </row>
    <row r="49" ht="12.95" customHeight="1">
      <c r="A49" s="169"/>
      <c r="B49" t="s" s="170">
        <v>83</v>
      </c>
      <c r="C49" s="21"/>
      <c r="D49" s="21"/>
      <c r="E49" s="21"/>
      <c r="F49" s="167"/>
      <c r="G49" s="171"/>
      <c r="H49" t="s" s="172">
        <v>84</v>
      </c>
      <c r="I49" s="173"/>
      <c r="J49" s="156"/>
      <c r="K49" s="156"/>
      <c r="L49" s="156"/>
      <c r="M49" s="156"/>
      <c r="N49" t="s" s="155">
        <v>85</v>
      </c>
      <c r="O49" s="174"/>
      <c r="P49" s="6"/>
      <c r="Q49" s="7"/>
      <c r="R49" s="7"/>
    </row>
  </sheetData>
  <mergeCells count="10">
    <mergeCell ref="F35:I35"/>
    <mergeCell ref="J8:K8"/>
    <mergeCell ref="H8:I8"/>
    <mergeCell ref="F8:G8"/>
    <mergeCell ref="N8:O8"/>
    <mergeCell ref="L8:M8"/>
    <mergeCell ref="N5:O5"/>
    <mergeCell ref="N6:O6"/>
    <mergeCell ref="C47:F47"/>
    <mergeCell ref="C48:F48"/>
  </mergeCells>
  <conditionalFormatting sqref="D9:D20 D22:D34">
    <cfRule type="cellIs" dxfId="0" priority="1" operator="lessThan" stopIfTrue="1">
      <formula>0</formula>
    </cfRule>
  </conditionalFormatting>
  <hyperlinks>
    <hyperlink ref="H46" r:id="rId1" location="" tooltip="" display="Submit to:  CDTA National Exam Registrar: exams@cdtanational.ca"/>
    <hyperlink ref="H47" r:id="rId2" location="" tooltip="" display="Etransfer payment to: exams@cdtanational.ca"/>
  </hyperlinks>
  <pageMargins left="0.45" right="0.2" top="0.5" bottom="0" header="0" footer="0"/>
  <pageSetup firstPageNumber="1" fitToHeight="1" fitToWidth="1" scale="95" useFirstPageNumber="0" orientation="portrait" pageOrder="downThenOver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